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Fin izvještaji MINISTARSTVO\"/>
    </mc:Choice>
  </mc:AlternateContent>
  <xr:revisionPtr revIDLastSave="0" documentId="13_ncr:1_{755F87F7-4622-46EB-B6E2-359A51334E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90" yWindow="0" windowWidth="24225" windowHeight="151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E300" i="9" s="1"/>
  <c r="B300" i="9" s="1"/>
  <c r="F300" i="9"/>
  <c r="H299" i="9"/>
  <c r="G299" i="9"/>
  <c r="E299" i="9" s="1"/>
  <c r="B299" i="9" s="1"/>
  <c r="F299" i="9"/>
  <c r="H298" i="9"/>
  <c r="E298" i="9" s="1"/>
  <c r="B298" i="9" s="1"/>
  <c r="G298" i="9"/>
  <c r="F298" i="9"/>
  <c r="H297" i="9"/>
  <c r="E297" i="9" s="1"/>
  <c r="B297" i="9" s="1"/>
  <c r="G297" i="9"/>
  <c r="F297" i="9"/>
  <c r="H296" i="9"/>
  <c r="G296" i="9"/>
  <c r="F296" i="9"/>
  <c r="H295" i="9"/>
  <c r="G295" i="9"/>
  <c r="E295" i="9" s="1"/>
  <c r="B295" i="9" s="1"/>
  <c r="F295" i="9"/>
  <c r="H294" i="9"/>
  <c r="G294" i="9"/>
  <c r="E294" i="9" s="1"/>
  <c r="B294" i="9" s="1"/>
  <c r="F294" i="9"/>
  <c r="H293" i="9"/>
  <c r="G293" i="9"/>
  <c r="F293" i="9"/>
  <c r="H292" i="9"/>
  <c r="G292" i="9"/>
  <c r="F292" i="9"/>
  <c r="F291" i="9"/>
  <c r="F290" i="9"/>
  <c r="H289" i="9"/>
  <c r="G289" i="9"/>
  <c r="F289" i="9"/>
  <c r="H288" i="9"/>
  <c r="G288" i="9"/>
  <c r="F288" i="9"/>
  <c r="H287" i="9"/>
  <c r="G287" i="9"/>
  <c r="F287" i="9"/>
  <c r="H286" i="9"/>
  <c r="E286" i="9" s="1"/>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B270" i="9" s="1"/>
  <c r="E270" i="9"/>
  <c r="M269" i="9"/>
  <c r="L269" i="9"/>
  <c r="E269" i="9"/>
  <c r="M268" i="9"/>
  <c r="F268" i="9" s="1"/>
  <c r="L268" i="9"/>
  <c r="E268" i="9"/>
  <c r="B268" i="9" s="1"/>
  <c r="M267" i="9"/>
  <c r="L267" i="9"/>
  <c r="F267" i="9"/>
  <c r="E267" i="9"/>
  <c r="M266" i="9"/>
  <c r="L266" i="9"/>
  <c r="F266" i="9"/>
  <c r="B266" i="9" s="1"/>
  <c r="E266" i="9"/>
  <c r="M265" i="9"/>
  <c r="L265" i="9"/>
  <c r="E265" i="9"/>
  <c r="M264" i="9"/>
  <c r="F264" i="9" s="1"/>
  <c r="L264" i="9"/>
  <c r="E264" i="9"/>
  <c r="B264" i="9" s="1"/>
  <c r="M263" i="9"/>
  <c r="L263" i="9"/>
  <c r="F263" i="9"/>
  <c r="E263" i="9"/>
  <c r="M262" i="9"/>
  <c r="L262" i="9"/>
  <c r="F262" i="9"/>
  <c r="B262" i="9" s="1"/>
  <c r="E262" i="9"/>
  <c r="M261" i="9"/>
  <c r="L261" i="9"/>
  <c r="E261" i="9"/>
  <c r="M260" i="9"/>
  <c r="F260" i="9" s="1"/>
  <c r="L260" i="9"/>
  <c r="E260" i="9"/>
  <c r="B260" i="9" s="1"/>
  <c r="M259" i="9"/>
  <c r="L259" i="9"/>
  <c r="F259" i="9"/>
  <c r="E259" i="9"/>
  <c r="M258" i="9"/>
  <c r="L258" i="9"/>
  <c r="F258" i="9"/>
  <c r="B258" i="9" s="1"/>
  <c r="E258" i="9"/>
  <c r="M257" i="9"/>
  <c r="L257" i="9"/>
  <c r="E257" i="9"/>
  <c r="M256" i="9"/>
  <c r="F256" i="9" s="1"/>
  <c r="L256" i="9"/>
  <c r="E256" i="9"/>
  <c r="B256" i="9" s="1"/>
  <c r="M255" i="9"/>
  <c r="L255" i="9"/>
  <c r="F255" i="9"/>
  <c r="E255" i="9"/>
  <c r="M254" i="9"/>
  <c r="L254" i="9"/>
  <c r="F254" i="9" s="1"/>
  <c r="B254" i="9" s="1"/>
  <c r="E254" i="9"/>
  <c r="M253" i="9"/>
  <c r="L253" i="9"/>
  <c r="E253" i="9"/>
  <c r="M252" i="9"/>
  <c r="F252" i="9" s="1"/>
  <c r="L252" i="9"/>
  <c r="E252" i="9"/>
  <c r="B252" i="9" s="1"/>
  <c r="M251" i="9"/>
  <c r="L251" i="9"/>
  <c r="F251" i="9"/>
  <c r="E251" i="9"/>
  <c r="M250" i="9"/>
  <c r="L250" i="9"/>
  <c r="F250" i="9" s="1"/>
  <c r="B250" i="9" s="1"/>
  <c r="E250" i="9"/>
  <c r="M249" i="9"/>
  <c r="L249" i="9"/>
  <c r="E249" i="9"/>
  <c r="M248" i="9"/>
  <c r="F248" i="9" s="1"/>
  <c r="L248" i="9"/>
  <c r="E248" i="9"/>
  <c r="B248" i="9" s="1"/>
  <c r="M247" i="9"/>
  <c r="L247" i="9"/>
  <c r="F247" i="9"/>
  <c r="E247" i="9"/>
  <c r="M246" i="9"/>
  <c r="L246" i="9"/>
  <c r="F246" i="9" s="1"/>
  <c r="B246" i="9" s="1"/>
  <c r="E246" i="9"/>
  <c r="M245" i="9"/>
  <c r="L245" i="9"/>
  <c r="E245" i="9"/>
  <c r="M244" i="9"/>
  <c r="L244" i="9"/>
  <c r="E244" i="9"/>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E234" i="9"/>
  <c r="M233" i="9"/>
  <c r="L233" i="9"/>
  <c r="F233" i="9" s="1"/>
  <c r="B233" i="9" s="1"/>
  <c r="E233" i="9"/>
  <c r="M232" i="9"/>
  <c r="L232" i="9"/>
  <c r="E232" i="9"/>
  <c r="M231" i="9"/>
  <c r="L231" i="9"/>
  <c r="F231" i="9"/>
  <c r="E231" i="9"/>
  <c r="M230" i="9"/>
  <c r="L230" i="9"/>
  <c r="F230" i="9" s="1"/>
  <c r="E230" i="9"/>
  <c r="M229" i="9"/>
  <c r="L229" i="9"/>
  <c r="F229" i="9" s="1"/>
  <c r="B229" i="9" s="1"/>
  <c r="E229" i="9"/>
  <c r="M228" i="9"/>
  <c r="L228" i="9"/>
  <c r="F228" i="9" s="1"/>
  <c r="E228" i="9"/>
  <c r="B228" i="9" s="1"/>
  <c r="M227" i="9"/>
  <c r="L227" i="9"/>
  <c r="F227" i="9"/>
  <c r="E227" i="9"/>
  <c r="M226" i="9"/>
  <c r="L226" i="9"/>
  <c r="F226" i="9" s="1"/>
  <c r="E226" i="9"/>
  <c r="M225" i="9"/>
  <c r="L225" i="9"/>
  <c r="F225" i="9" s="1"/>
  <c r="B225" i="9" s="1"/>
  <c r="E225" i="9"/>
  <c r="M224" i="9"/>
  <c r="L224" i="9"/>
  <c r="F224" i="9" s="1"/>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G142" i="9"/>
  <c r="E142" i="9" s="1"/>
  <c r="F142" i="9"/>
  <c r="B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E126" i="9" s="1"/>
  <c r="F126" i="9"/>
  <c r="B126" i="9"/>
  <c r="H125" i="9"/>
  <c r="G125" i="9"/>
  <c r="F125" i="9"/>
  <c r="E125" i="9"/>
  <c r="B125" i="9" s="1"/>
  <c r="H124" i="9"/>
  <c r="G124" i="9"/>
  <c r="F124" i="9"/>
  <c r="E124" i="9"/>
  <c r="B124" i="9" s="1"/>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F110" i="9"/>
  <c r="B110" i="9"/>
  <c r="H109" i="9"/>
  <c r="G109" i="9"/>
  <c r="F109" i="9"/>
  <c r="E109" i="9"/>
  <c r="B109" i="9" s="1"/>
  <c r="H108" i="9"/>
  <c r="G108" i="9"/>
  <c r="F108" i="9"/>
  <c r="E108" i="9"/>
  <c r="B108" i="9" s="1"/>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E94" i="9" s="1"/>
  <c r="F94" i="9"/>
  <c r="B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E62" i="9" s="1"/>
  <c r="F62" i="9"/>
  <c r="B62" i="9"/>
  <c r="H61" i="9"/>
  <c r="G61" i="9"/>
  <c r="F61" i="9"/>
  <c r="E61" i="9"/>
  <c r="B61" i="9" s="1"/>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H47" i="9"/>
  <c r="G47" i="9"/>
  <c r="F47" i="9"/>
  <c r="H46" i="9"/>
  <c r="G46" i="9"/>
  <c r="F46" i="9"/>
  <c r="H45" i="9"/>
  <c r="G45" i="9"/>
  <c r="F45" i="9"/>
  <c r="E45" i="9"/>
  <c r="B45" i="9" s="1"/>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E33" i="9" s="1"/>
  <c r="B33" i="9" s="1"/>
  <c r="F33" i="9"/>
  <c r="H32" i="9"/>
  <c r="G32" i="9"/>
  <c r="F32" i="9"/>
  <c r="H31" i="9"/>
  <c r="G31" i="9"/>
  <c r="E31" i="9" s="1"/>
  <c r="B31" i="9" s="1"/>
  <c r="F31" i="9"/>
  <c r="H30" i="9"/>
  <c r="G30" i="9"/>
  <c r="E30" i="9" s="1"/>
  <c r="B30" i="9" s="1"/>
  <c r="F30" i="9"/>
  <c r="H29" i="9"/>
  <c r="G29" i="9"/>
  <c r="E29" i="9" s="1"/>
  <c r="B29" i="9" s="1"/>
  <c r="F29" i="9"/>
  <c r="H28" i="9"/>
  <c r="G28" i="9"/>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C1576" i="1" s="1"/>
  <c r="H1576" i="1" s="1"/>
  <c r="D95" i="8"/>
  <c r="D90" i="8"/>
  <c r="D85" i="8"/>
  <c r="D80" i="8"/>
  <c r="D75" i="8"/>
  <c r="D70" i="8"/>
  <c r="D65" i="8"/>
  <c r="D60" i="8"/>
  <c r="C1535" i="1" s="1"/>
  <c r="D55" i="8"/>
  <c r="D49" i="8" s="1"/>
  <c r="D43" i="8" s="1"/>
  <c r="D50" i="8"/>
  <c r="D44" i="8"/>
  <c r="D36" i="8"/>
  <c r="D26" i="8"/>
  <c r="C1501" i="1" s="1"/>
  <c r="H1501" i="1" s="1"/>
  <c r="D18" i="8"/>
  <c r="D8" i="8"/>
  <c r="D6" i="8" s="1"/>
  <c r="E44" i="7"/>
  <c r="D44" i="7"/>
  <c r="E39" i="7"/>
  <c r="E38" i="7" s="1"/>
  <c r="I31" i="3" s="1"/>
  <c r="D39" i="7"/>
  <c r="D38" i="7" s="1"/>
  <c r="H31" i="3" s="1"/>
  <c r="E30" i="7"/>
  <c r="D30" i="7"/>
  <c r="E23" i="7"/>
  <c r="D23" i="7"/>
  <c r="E22" i="7"/>
  <c r="D22" i="7"/>
  <c r="H30" i="3" s="1"/>
  <c r="E14" i="7"/>
  <c r="D14" i="7"/>
  <c r="E7" i="7"/>
  <c r="E6" i="7" s="1"/>
  <c r="E5" i="7" s="1"/>
  <c r="I29" i="3"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H27" i="3"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F89" i="6" s="1"/>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E239" i="5"/>
  <c r="F239" i="5" s="1"/>
  <c r="D239" i="5"/>
  <c r="E238" i="5"/>
  <c r="D1215" i="1"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E12" i="5" s="1"/>
  <c r="F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D412" i="1" s="1"/>
  <c r="H412" i="1" s="1"/>
  <c r="D417" i="4"/>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3"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F158" i="4"/>
  <c r="F157" i="4"/>
  <c r="F156" i="4"/>
  <c r="F155" i="4"/>
  <c r="F154" i="4"/>
  <c r="F153"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F134" i="4" s="1"/>
  <c r="D133"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c r="F81" i="4"/>
  <c r="F80" i="4"/>
  <c r="F79" i="4"/>
  <c r="F78" i="4"/>
  <c r="E77" i="4"/>
  <c r="D77" i="4"/>
  <c r="F77" i="4" s="1"/>
  <c r="F76" i="4"/>
  <c r="F75" i="4"/>
  <c r="E74" i="4"/>
  <c r="D70" i="1" s="1"/>
  <c r="D74" i="4"/>
  <c r="F73" i="4"/>
  <c r="F72" i="4"/>
  <c r="E71" i="4"/>
  <c r="E50" i="4" s="1"/>
  <c r="D46" i="1" s="1"/>
  <c r="D71" i="4"/>
  <c r="F71" i="4" s="1"/>
  <c r="F70" i="4"/>
  <c r="F69" i="4"/>
  <c r="F68" i="4"/>
  <c r="E68" i="4"/>
  <c r="D68" i="4"/>
  <c r="F67" i="4"/>
  <c r="F66" i="4"/>
  <c r="F65" i="4"/>
  <c r="E65" i="4"/>
  <c r="D65" i="4"/>
  <c r="F64" i="4"/>
  <c r="F63" i="4"/>
  <c r="E62" i="4"/>
  <c r="D62" i="4"/>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H1577" i="1"/>
  <c r="C1577" i="1"/>
  <c r="G1577" i="1" s="1"/>
  <c r="H1575" i="1"/>
  <c r="C1575" i="1"/>
  <c r="G1575" i="1" s="1"/>
  <c r="C1574" i="1"/>
  <c r="H1574" i="1" s="1"/>
  <c r="C1573" i="1"/>
  <c r="H1572" i="1"/>
  <c r="G1572" i="1"/>
  <c r="C1572" i="1"/>
  <c r="H1571" i="1"/>
  <c r="G1571" i="1"/>
  <c r="C1571" i="1"/>
  <c r="C1570" i="1"/>
  <c r="H1569" i="1"/>
  <c r="C1569" i="1"/>
  <c r="G1569" i="1" s="1"/>
  <c r="H1568" i="1"/>
  <c r="G1568" i="1"/>
  <c r="C1568" i="1"/>
  <c r="H1567" i="1"/>
  <c r="C1567" i="1"/>
  <c r="G1567" i="1" s="1"/>
  <c r="C1566" i="1"/>
  <c r="C1565" i="1"/>
  <c r="H1564" i="1"/>
  <c r="G1564" i="1"/>
  <c r="C1564" i="1"/>
  <c r="H1563" i="1"/>
  <c r="C1563" i="1"/>
  <c r="G1563" i="1" s="1"/>
  <c r="C1562" i="1"/>
  <c r="H1561" i="1"/>
  <c r="C1561" i="1"/>
  <c r="G1561" i="1" s="1"/>
  <c r="C1560" i="1"/>
  <c r="H1559" i="1"/>
  <c r="C1559" i="1"/>
  <c r="G1559" i="1" s="1"/>
  <c r="H1558" i="1"/>
  <c r="G1558" i="1"/>
  <c r="C1558" i="1"/>
  <c r="C1557" i="1"/>
  <c r="G1556" i="1"/>
  <c r="C1556" i="1"/>
  <c r="H1556" i="1" s="1"/>
  <c r="C1555" i="1"/>
  <c r="H1554" i="1"/>
  <c r="G1554" i="1"/>
  <c r="C1554" i="1"/>
  <c r="H1553" i="1"/>
  <c r="G1553" i="1"/>
  <c r="C1553" i="1"/>
  <c r="C1552" i="1"/>
  <c r="H1551" i="1"/>
  <c r="C1551" i="1"/>
  <c r="G1551" i="1" s="1"/>
  <c r="H1550" i="1"/>
  <c r="G1550" i="1"/>
  <c r="C1550" i="1"/>
  <c r="C1549" i="1"/>
  <c r="G1548" i="1"/>
  <c r="C1548" i="1"/>
  <c r="H1548" i="1" s="1"/>
  <c r="C1547" i="1"/>
  <c r="H1546" i="1"/>
  <c r="G1546" i="1"/>
  <c r="C1546" i="1"/>
  <c r="H1545" i="1"/>
  <c r="G1545" i="1"/>
  <c r="C1545" i="1"/>
  <c r="C1544" i="1"/>
  <c r="H1543" i="1"/>
  <c r="C1543" i="1"/>
  <c r="G1543" i="1" s="1"/>
  <c r="H1542" i="1"/>
  <c r="G1542" i="1"/>
  <c r="C1542" i="1"/>
  <c r="C1541" i="1"/>
  <c r="G1540" i="1"/>
  <c r="C1540" i="1"/>
  <c r="H1540" i="1" s="1"/>
  <c r="C1539" i="1"/>
  <c r="C1538" i="1"/>
  <c r="H1538" i="1" s="1"/>
  <c r="C1537" i="1"/>
  <c r="G1537" i="1" s="1"/>
  <c r="C1536" i="1"/>
  <c r="C1534" i="1"/>
  <c r="H1534" i="1" s="1"/>
  <c r="C1533" i="1"/>
  <c r="G1532" i="1"/>
  <c r="C1532" i="1"/>
  <c r="H1532" i="1" s="1"/>
  <c r="C1531" i="1"/>
  <c r="H1529" i="1"/>
  <c r="G1529" i="1"/>
  <c r="C1529" i="1"/>
  <c r="C1528" i="1"/>
  <c r="H1527" i="1"/>
  <c r="C1527" i="1"/>
  <c r="G1527" i="1" s="1"/>
  <c r="H1526" i="1"/>
  <c r="G1526" i="1"/>
  <c r="C1526" i="1"/>
  <c r="C1525" i="1"/>
  <c r="C1523" i="1"/>
  <c r="H1522" i="1"/>
  <c r="G1522" i="1"/>
  <c r="C1522" i="1"/>
  <c r="H1521" i="1"/>
  <c r="G1521" i="1"/>
  <c r="C1521" i="1"/>
  <c r="C1520" i="1"/>
  <c r="H1519" i="1"/>
  <c r="C1519" i="1"/>
  <c r="G1519" i="1" s="1"/>
  <c r="G1516" i="1"/>
  <c r="C1516" i="1"/>
  <c r="H1516" i="1" s="1"/>
  <c r="H1515" i="1"/>
  <c r="C1515" i="1"/>
  <c r="G1515" i="1" s="1"/>
  <c r="H1514" i="1"/>
  <c r="G1514" i="1"/>
  <c r="C1514" i="1"/>
  <c r="G1513" i="1"/>
  <c r="C1513" i="1"/>
  <c r="H1513" i="1" s="1"/>
  <c r="G1512" i="1"/>
  <c r="C1512" i="1"/>
  <c r="H1512" i="1" s="1"/>
  <c r="H1511" i="1"/>
  <c r="C1511" i="1"/>
  <c r="G1511" i="1" s="1"/>
  <c r="H1510" i="1"/>
  <c r="C1510" i="1"/>
  <c r="G1510" i="1" s="1"/>
  <c r="G1509" i="1"/>
  <c r="C1509" i="1"/>
  <c r="H1509" i="1" s="1"/>
  <c r="C1508" i="1"/>
  <c r="H1508" i="1" s="1"/>
  <c r="H1507" i="1"/>
  <c r="C1507" i="1"/>
  <c r="G1507" i="1" s="1"/>
  <c r="C1506" i="1"/>
  <c r="H1506" i="1" s="1"/>
  <c r="G1505" i="1"/>
  <c r="C1505" i="1"/>
  <c r="H1505" i="1" s="1"/>
  <c r="C1504" i="1"/>
  <c r="H1504" i="1" s="1"/>
  <c r="C1503" i="1"/>
  <c r="G1503" i="1" s="1"/>
  <c r="G1502" i="1"/>
  <c r="C1502" i="1"/>
  <c r="H1502" i="1" s="1"/>
  <c r="G1500" i="1"/>
  <c r="C1500" i="1"/>
  <c r="H1500" i="1" s="1"/>
  <c r="H1498" i="1"/>
  <c r="G1498" i="1"/>
  <c r="C1498" i="1"/>
  <c r="G1497" i="1"/>
  <c r="C1497" i="1"/>
  <c r="H1497" i="1" s="1"/>
  <c r="G1496" i="1"/>
  <c r="C1496" i="1"/>
  <c r="H1496" i="1" s="1"/>
  <c r="H1495" i="1"/>
  <c r="C1495" i="1"/>
  <c r="G1495" i="1" s="1"/>
  <c r="H1494" i="1"/>
  <c r="G1494" i="1"/>
  <c r="C1494" i="1"/>
  <c r="H1493" i="1"/>
  <c r="G1493" i="1"/>
  <c r="C1493" i="1"/>
  <c r="G1492" i="1"/>
  <c r="C1492" i="1"/>
  <c r="H1492" i="1" s="1"/>
  <c r="H1491" i="1"/>
  <c r="C1491" i="1"/>
  <c r="G1491" i="1" s="1"/>
  <c r="H1490" i="1"/>
  <c r="C1490" i="1"/>
  <c r="G1490" i="1" s="1"/>
  <c r="C1489" i="1"/>
  <c r="H1489" i="1" s="1"/>
  <c r="G1488" i="1"/>
  <c r="C1488" i="1"/>
  <c r="H1488" i="1" s="1"/>
  <c r="C1487" i="1"/>
  <c r="G1487" i="1" s="1"/>
  <c r="H1486" i="1"/>
  <c r="G1486" i="1"/>
  <c r="C1486" i="1"/>
  <c r="H1485" i="1"/>
  <c r="C1485" i="1"/>
  <c r="G1485" i="1" s="1"/>
  <c r="C1484" i="1"/>
  <c r="H1484" i="1" s="1"/>
  <c r="C1483" i="1"/>
  <c r="G1483" i="1" s="1"/>
  <c r="C1482" i="1"/>
  <c r="H1482" i="1" s="1"/>
  <c r="C1481" i="1"/>
  <c r="H1481" i="1" s="1"/>
  <c r="G1480" i="1"/>
  <c r="C1480" i="1"/>
  <c r="J1479" i="1"/>
  <c r="H1479" i="1"/>
  <c r="G1479" i="1"/>
  <c r="D1479" i="1"/>
  <c r="C1479" i="1"/>
  <c r="D1478" i="1"/>
  <c r="C1478" i="1"/>
  <c r="H1478" i="1" s="1"/>
  <c r="G1477" i="1"/>
  <c r="D1477" i="1"/>
  <c r="J1477" i="1" s="1"/>
  <c r="C1477" i="1"/>
  <c r="H1476" i="1"/>
  <c r="D1476" i="1"/>
  <c r="C1476" i="1"/>
  <c r="H1475" i="1"/>
  <c r="D1475" i="1"/>
  <c r="C1475" i="1"/>
  <c r="H1474" i="1"/>
  <c r="G1474" i="1"/>
  <c r="D1474" i="1"/>
  <c r="J1474" i="1" s="1"/>
  <c r="C1474" i="1"/>
  <c r="J1473" i="1"/>
  <c r="D1473" i="1"/>
  <c r="C1473" i="1"/>
  <c r="D1472" i="1"/>
  <c r="C1472" i="1"/>
  <c r="H1471" i="1"/>
  <c r="D1471" i="1"/>
  <c r="C1471" i="1"/>
  <c r="D1470" i="1"/>
  <c r="C1470" i="1"/>
  <c r="H1470" i="1" s="1"/>
  <c r="D1469" i="1"/>
  <c r="C1469" i="1"/>
  <c r="D1468" i="1"/>
  <c r="C1468" i="1"/>
  <c r="H1467" i="1"/>
  <c r="D1467" i="1"/>
  <c r="C1467" i="1"/>
  <c r="H1466" i="1"/>
  <c r="G1466" i="1"/>
  <c r="D1466" i="1"/>
  <c r="J1466" i="1" s="1"/>
  <c r="C1466" i="1"/>
  <c r="J1465" i="1"/>
  <c r="D1465" i="1"/>
  <c r="C1465" i="1"/>
  <c r="D1464" i="1"/>
  <c r="C1464" i="1"/>
  <c r="H1463" i="1"/>
  <c r="D1463" i="1"/>
  <c r="C1463" i="1"/>
  <c r="H1462" i="1"/>
  <c r="G1462" i="1"/>
  <c r="D1462" i="1"/>
  <c r="J1462" i="1" s="1"/>
  <c r="C1462" i="1"/>
  <c r="H1461" i="1"/>
  <c r="G1461" i="1"/>
  <c r="D1461" i="1"/>
  <c r="C1461" i="1"/>
  <c r="J1460" i="1"/>
  <c r="D1460" i="1"/>
  <c r="C1460" i="1"/>
  <c r="D1459" i="1"/>
  <c r="C1459" i="1"/>
  <c r="H1458" i="1"/>
  <c r="D1458" i="1"/>
  <c r="C1458" i="1"/>
  <c r="H1457" i="1"/>
  <c r="G1457" i="1"/>
  <c r="D1457" i="1"/>
  <c r="J1457" i="1" s="1"/>
  <c r="C1457" i="1"/>
  <c r="J1456" i="1"/>
  <c r="D1456" i="1"/>
  <c r="C1456" i="1"/>
  <c r="D1455" i="1"/>
  <c r="C1455" i="1"/>
  <c r="D1454" i="1"/>
  <c r="C1454" i="1"/>
  <c r="D1453" i="1"/>
  <c r="C1453" i="1"/>
  <c r="H1452" i="1"/>
  <c r="D1452" i="1"/>
  <c r="C1452" i="1"/>
  <c r="H1451" i="1"/>
  <c r="G1451" i="1"/>
  <c r="D1451" i="1"/>
  <c r="J1451" i="1" s="1"/>
  <c r="C1451" i="1"/>
  <c r="J1450" i="1"/>
  <c r="D1450" i="1"/>
  <c r="C1450" i="1"/>
  <c r="D1449" i="1"/>
  <c r="C1449" i="1"/>
  <c r="H1448" i="1"/>
  <c r="D1448" i="1"/>
  <c r="C1448" i="1"/>
  <c r="H1447" i="1"/>
  <c r="G1447" i="1"/>
  <c r="D1447" i="1"/>
  <c r="J1447" i="1" s="1"/>
  <c r="C1447" i="1"/>
  <c r="J1446" i="1"/>
  <c r="D1446" i="1"/>
  <c r="C1446" i="1"/>
  <c r="D1445" i="1"/>
  <c r="C1445" i="1"/>
  <c r="D1444" i="1"/>
  <c r="C1444" i="1"/>
  <c r="J1444" i="1" s="1"/>
  <c r="G1443" i="1"/>
  <c r="D1443" i="1"/>
  <c r="C1443" i="1"/>
  <c r="H1442" i="1"/>
  <c r="G1442" i="1"/>
  <c r="D1442" i="1"/>
  <c r="C1442" i="1"/>
  <c r="J1442" i="1" s="1"/>
  <c r="D1441" i="1"/>
  <c r="C1441" i="1"/>
  <c r="D1440" i="1"/>
  <c r="C1440" i="1"/>
  <c r="J1440" i="1" s="1"/>
  <c r="G1439" i="1"/>
  <c r="D1439" i="1"/>
  <c r="C1439" i="1"/>
  <c r="D1438" i="1"/>
  <c r="C1438" i="1"/>
  <c r="D1437" i="1"/>
  <c r="C1437" i="1"/>
  <c r="G1436" i="1"/>
  <c r="D1436" i="1"/>
  <c r="C1436" i="1"/>
  <c r="H1436" i="1" s="1"/>
  <c r="D1434" i="1"/>
  <c r="C1434" i="1"/>
  <c r="D1433" i="1"/>
  <c r="C1433" i="1"/>
  <c r="G1432" i="1"/>
  <c r="D1432" i="1"/>
  <c r="C1432" i="1"/>
  <c r="H1432" i="1" s="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D1398" i="1"/>
  <c r="G1398" i="1" s="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3" i="1" s="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H1274" i="1" s="1"/>
  <c r="C1274" i="1"/>
  <c r="D1273" i="1"/>
  <c r="H1273" i="1" s="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H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G1232" i="1"/>
  <c r="D1232" i="1"/>
  <c r="H1232" i="1" s="1"/>
  <c r="C1232" i="1"/>
  <c r="H1231" i="1"/>
  <c r="G1231" i="1"/>
  <c r="D1231" i="1"/>
  <c r="C1231" i="1"/>
  <c r="H1230" i="1"/>
  <c r="G1230" i="1"/>
  <c r="D1230" i="1"/>
  <c r="C1230" i="1"/>
  <c r="G1229" i="1"/>
  <c r="D1229" i="1"/>
  <c r="H1229" i="1" s="1"/>
  <c r="C1229" i="1"/>
  <c r="H1228" i="1"/>
  <c r="G1228" i="1"/>
  <c r="D1228" i="1"/>
  <c r="C1228" i="1"/>
  <c r="H1227" i="1"/>
  <c r="G1227" i="1"/>
  <c r="D1227" i="1"/>
  <c r="C1227" i="1"/>
  <c r="H1226" i="1"/>
  <c r="G1226" i="1"/>
  <c r="D1226" i="1"/>
  <c r="C1226" i="1"/>
  <c r="H1225" i="1"/>
  <c r="G1225" i="1"/>
  <c r="D1225" i="1"/>
  <c r="C1225" i="1"/>
  <c r="H1224" i="1"/>
  <c r="D1224" i="1"/>
  <c r="G1224" i="1" s="1"/>
  <c r="C1224" i="1"/>
  <c r="H1223" i="1"/>
  <c r="D1223" i="1"/>
  <c r="G1223"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D1155" i="1"/>
  <c r="G1155" i="1" s="1"/>
  <c r="C1155" i="1"/>
  <c r="H1154" i="1"/>
  <c r="D1154" i="1"/>
  <c r="G1154" i="1" s="1"/>
  <c r="C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G1139" i="1"/>
  <c r="D1139" i="1"/>
  <c r="H1139" i="1" s="1"/>
  <c r="C1139" i="1"/>
  <c r="G1138" i="1"/>
  <c r="D1138" i="1"/>
  <c r="H1138" i="1" s="1"/>
  <c r="C1138" i="1"/>
  <c r="H1137"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H1058" i="1"/>
  <c r="G1058" i="1"/>
  <c r="D1058" i="1"/>
  <c r="C1058" i="1"/>
  <c r="H1057" i="1"/>
  <c r="G1057" i="1"/>
  <c r="D1057" i="1"/>
  <c r="C1057" i="1"/>
  <c r="D1056"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G1035" i="1"/>
  <c r="D1035" i="1"/>
  <c r="H1035" i="1" s="1"/>
  <c r="C1035" i="1"/>
  <c r="G1034" i="1"/>
  <c r="D1034" i="1"/>
  <c r="H1034" i="1" s="1"/>
  <c r="C1034" i="1"/>
  <c r="G1033" i="1"/>
  <c r="D1033" i="1"/>
  <c r="H1033" i="1" s="1"/>
  <c r="C1033" i="1"/>
  <c r="H1032" i="1"/>
  <c r="D1032" i="1"/>
  <c r="G1032" i="1" s="1"/>
  <c r="C1032" i="1"/>
  <c r="H1031" i="1"/>
  <c r="G1031" i="1"/>
  <c r="D1031" i="1"/>
  <c r="C1031" i="1"/>
  <c r="H1030" i="1"/>
  <c r="D1030" i="1"/>
  <c r="G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D1008" i="1"/>
  <c r="H1008" i="1" s="1"/>
  <c r="C1008" i="1"/>
  <c r="D1007" i="1"/>
  <c r="G1007" i="1" s="1"/>
  <c r="C1007" i="1"/>
  <c r="D1006" i="1"/>
  <c r="H1006" i="1" s="1"/>
  <c r="C1006" i="1"/>
  <c r="H1005" i="1"/>
  <c r="G1005" i="1"/>
  <c r="D1005" i="1"/>
  <c r="C1005" i="1"/>
  <c r="D1004" i="1"/>
  <c r="H1004" i="1" s="1"/>
  <c r="C1004" i="1"/>
  <c r="H1003" i="1"/>
  <c r="G1003" i="1"/>
  <c r="D1003" i="1"/>
  <c r="C1003" i="1"/>
  <c r="D1002" i="1"/>
  <c r="H1002" i="1" s="1"/>
  <c r="C1002" i="1"/>
  <c r="D1001" i="1"/>
  <c r="H1001" i="1" s="1"/>
  <c r="C1001" i="1"/>
  <c r="D1000" i="1"/>
  <c r="H1000" i="1" s="1"/>
  <c r="C1000" i="1"/>
  <c r="D999" i="1"/>
  <c r="H999" i="1" s="1"/>
  <c r="C999" i="1"/>
  <c r="D998" i="1"/>
  <c r="H998" i="1" s="1"/>
  <c r="C998" i="1"/>
  <c r="D997" i="1"/>
  <c r="H997" i="1" s="1"/>
  <c r="C997" i="1"/>
  <c r="H996" i="1"/>
  <c r="D996" i="1"/>
  <c r="G996" i="1" s="1"/>
  <c r="C996" i="1"/>
  <c r="H995" i="1"/>
  <c r="G995" i="1"/>
  <c r="D995" i="1"/>
  <c r="C995" i="1"/>
  <c r="H994" i="1"/>
  <c r="G994" i="1"/>
  <c r="D994" i="1"/>
  <c r="C994" i="1"/>
  <c r="D993" i="1"/>
  <c r="H993" i="1" s="1"/>
  <c r="C993" i="1"/>
  <c r="H992" i="1"/>
  <c r="G992" i="1"/>
  <c r="D992" i="1"/>
  <c r="C992" i="1"/>
  <c r="D991" i="1"/>
  <c r="H991" i="1" s="1"/>
  <c r="C991" i="1"/>
  <c r="C990"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H715" i="1"/>
  <c r="G715" i="1"/>
  <c r="D715" i="1"/>
  <c r="C715" i="1"/>
  <c r="G714"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H644" i="1"/>
  <c r="D644" i="1"/>
  <c r="G644" i="1" s="1"/>
  <c r="C644" i="1"/>
  <c r="H643" i="1"/>
  <c r="D643" i="1"/>
  <c r="G643" i="1" s="1"/>
  <c r="C643" i="1"/>
  <c r="G642" i="1"/>
  <c r="D642" i="1"/>
  <c r="H642" i="1" s="1"/>
  <c r="C642" i="1"/>
  <c r="G641" i="1"/>
  <c r="D641" i="1"/>
  <c r="H641" i="1" s="1"/>
  <c r="C641"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D368" i="1"/>
  <c r="H368" i="1" s="1"/>
  <c r="C368" i="1"/>
  <c r="D367" i="1"/>
  <c r="H367" i="1" s="1"/>
  <c r="C367" i="1"/>
  <c r="H366" i="1"/>
  <c r="G366" i="1"/>
  <c r="D366" i="1"/>
  <c r="C366" i="1"/>
  <c r="G365" i="1"/>
  <c r="D365" i="1"/>
  <c r="H365" i="1" s="1"/>
  <c r="C365" i="1"/>
  <c r="D364" i="1"/>
  <c r="G364" i="1" s="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H290" i="1"/>
  <c r="D290" i="1"/>
  <c r="G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G184" i="1" s="1"/>
  <c r="C184" i="1"/>
  <c r="H183" i="1"/>
  <c r="G183" i="1"/>
  <c r="D183" i="1"/>
  <c r="C183" i="1"/>
  <c r="H182" i="1"/>
  <c r="G182" i="1"/>
  <c r="D182" i="1"/>
  <c r="C182" i="1"/>
  <c r="H181" i="1"/>
  <c r="G181" i="1"/>
  <c r="D181" i="1"/>
  <c r="C181" i="1"/>
  <c r="D180" i="1"/>
  <c r="H180" i="1" s="1"/>
  <c r="C180" i="1"/>
  <c r="G179" i="1"/>
  <c r="D179" i="1"/>
  <c r="H179" i="1" s="1"/>
  <c r="C179" i="1"/>
  <c r="H178" i="1"/>
  <c r="G178" i="1"/>
  <c r="D178" i="1"/>
  <c r="C178" i="1"/>
  <c r="G177" i="1"/>
  <c r="D177" i="1"/>
  <c r="H177" i="1" s="1"/>
  <c r="C177" i="1"/>
  <c r="G176" i="1"/>
  <c r="D176" i="1"/>
  <c r="H176" i="1" s="1"/>
  <c r="C176" i="1"/>
  <c r="G175" i="1"/>
  <c r="D175" i="1"/>
  <c r="H175" i="1" s="1"/>
  <c r="C175" i="1"/>
  <c r="H174" i="1"/>
  <c r="G174" i="1"/>
  <c r="D174" i="1"/>
  <c r="C174" i="1"/>
  <c r="C173" i="1"/>
  <c r="G172" i="1"/>
  <c r="D172" i="1"/>
  <c r="H172" i="1" s="1"/>
  <c r="C172" i="1"/>
  <c r="G171" i="1"/>
  <c r="D171" i="1"/>
  <c r="H171" i="1" s="1"/>
  <c r="C171" i="1"/>
  <c r="G170" i="1"/>
  <c r="D170" i="1"/>
  <c r="H170" i="1" s="1"/>
  <c r="C170" i="1"/>
  <c r="G169" i="1"/>
  <c r="D169" i="1"/>
  <c r="H169" i="1" s="1"/>
  <c r="C169" i="1"/>
  <c r="H168" i="1"/>
  <c r="G168" i="1"/>
  <c r="D168" i="1"/>
  <c r="C168" i="1"/>
  <c r="H167" i="1"/>
  <c r="D167" i="1"/>
  <c r="G167" i="1" s="1"/>
  <c r="C167" i="1"/>
  <c r="H166" i="1"/>
  <c r="G166" i="1"/>
  <c r="D166" i="1"/>
  <c r="C166" i="1"/>
  <c r="D165" i="1"/>
  <c r="G165" i="1" s="1"/>
  <c r="C165" i="1"/>
  <c r="H164" i="1"/>
  <c r="G164" i="1"/>
  <c r="D164" i="1"/>
  <c r="C164" i="1"/>
  <c r="H163" i="1"/>
  <c r="D163" i="1"/>
  <c r="G163" i="1" s="1"/>
  <c r="C163" i="1"/>
  <c r="D162" i="1"/>
  <c r="H162" i="1" s="1"/>
  <c r="C162" i="1"/>
  <c r="D161" i="1"/>
  <c r="H161" i="1" s="1"/>
  <c r="C161" i="1"/>
  <c r="C160" i="1"/>
  <c r="H158" i="1"/>
  <c r="G158" i="1"/>
  <c r="D158" i="1"/>
  <c r="C158" i="1"/>
  <c r="D157" i="1"/>
  <c r="H157" i="1" s="1"/>
  <c r="C157" i="1"/>
  <c r="H156" i="1"/>
  <c r="G156" i="1"/>
  <c r="D156" i="1"/>
  <c r="C156" i="1"/>
  <c r="C155"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D134" i="1"/>
  <c r="G134" i="1" s="1"/>
  <c r="C134" i="1"/>
  <c r="H133" i="1"/>
  <c r="G133" i="1"/>
  <c r="D133" i="1"/>
  <c r="C133" i="1"/>
  <c r="H132" i="1"/>
  <c r="G132" i="1"/>
  <c r="D132" i="1"/>
  <c r="C132" i="1"/>
  <c r="H131" i="1"/>
  <c r="G131" i="1"/>
  <c r="D131" i="1"/>
  <c r="C131" i="1"/>
  <c r="H130" i="1"/>
  <c r="G130" i="1"/>
  <c r="D130" i="1"/>
  <c r="C130" i="1"/>
  <c r="H129" i="1"/>
  <c r="D129" i="1"/>
  <c r="G129" i="1" s="1"/>
  <c r="C129" i="1"/>
  <c r="H128" i="1"/>
  <c r="G128" i="1"/>
  <c r="D128" i="1"/>
  <c r="C128" i="1"/>
  <c r="H127" i="1"/>
  <c r="G127" i="1"/>
  <c r="D127" i="1"/>
  <c r="C127" i="1"/>
  <c r="D126" i="1"/>
  <c r="H126" i="1" s="1"/>
  <c r="C126" i="1"/>
  <c r="H125" i="1"/>
  <c r="G125" i="1"/>
  <c r="D125" i="1"/>
  <c r="C125" i="1"/>
  <c r="D124" i="1"/>
  <c r="H124" i="1" s="1"/>
  <c r="C124" i="1"/>
  <c r="D123" i="1"/>
  <c r="H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H81" i="1"/>
  <c r="D81" i="1"/>
  <c r="G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D59" i="1"/>
  <c r="G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76" i="1" l="1"/>
  <c r="H1537" i="1"/>
  <c r="G1534" i="1"/>
  <c r="C1530" i="1"/>
  <c r="G1538" i="1"/>
  <c r="G1535" i="1"/>
  <c r="H1535" i="1"/>
  <c r="C1524" i="1"/>
  <c r="H1524" i="1" s="1"/>
  <c r="G1508" i="1"/>
  <c r="G1506" i="1"/>
  <c r="G1504" i="1"/>
  <c r="H1503" i="1"/>
  <c r="G1501" i="1"/>
  <c r="D24" i="8"/>
  <c r="C1499" i="1" s="1"/>
  <c r="G1482" i="1"/>
  <c r="G1489" i="1"/>
  <c r="H1487" i="1"/>
  <c r="G1484" i="1"/>
  <c r="G1481" i="1"/>
  <c r="H1483" i="1"/>
  <c r="G1383" i="1"/>
  <c r="H1398" i="1"/>
  <c r="G632" i="1"/>
  <c r="G631" i="1"/>
  <c r="E275" i="9"/>
  <c r="G1274" i="1"/>
  <c r="G1273" i="1"/>
  <c r="G1264" i="1"/>
  <c r="G1266" i="1"/>
  <c r="G1265" i="1"/>
  <c r="G1263" i="1"/>
  <c r="G1247" i="1"/>
  <c r="G1244" i="1"/>
  <c r="G1241" i="1"/>
  <c r="G1240" i="1"/>
  <c r="G1236" i="1"/>
  <c r="G1237" i="1"/>
  <c r="G1215" i="1"/>
  <c r="H1215" i="1"/>
  <c r="F238" i="5"/>
  <c r="E237" i="5"/>
  <c r="G1165" i="1"/>
  <c r="G1148" i="1"/>
  <c r="G1149" i="1"/>
  <c r="H1124" i="1"/>
  <c r="E289" i="9"/>
  <c r="B289" i="9" s="1"/>
  <c r="F146" i="5"/>
  <c r="E291" i="9"/>
  <c r="B291" i="9" s="1"/>
  <c r="G1064" i="1"/>
  <c r="G1028" i="1"/>
  <c r="H1007" i="1"/>
  <c r="G1006" i="1"/>
  <c r="D1023" i="1"/>
  <c r="G1025" i="1"/>
  <c r="G1008" i="1"/>
  <c r="G1004" i="1"/>
  <c r="G1002" i="1"/>
  <c r="G1001" i="1"/>
  <c r="G1000" i="1"/>
  <c r="G999" i="1"/>
  <c r="F19" i="5"/>
  <c r="G997" i="1"/>
  <c r="G998" i="1"/>
  <c r="G991" i="1"/>
  <c r="G993" i="1"/>
  <c r="D990" i="1"/>
  <c r="G989" i="1"/>
  <c r="G988" i="1"/>
  <c r="F8" i="5"/>
  <c r="G986" i="1"/>
  <c r="G987" i="1"/>
  <c r="B275" i="9"/>
  <c r="E46" i="9"/>
  <c r="B46" i="9" s="1"/>
  <c r="F218" i="9"/>
  <c r="B218" i="9" s="1"/>
  <c r="G703" i="1"/>
  <c r="G705" i="1"/>
  <c r="G662" i="1"/>
  <c r="H645" i="1"/>
  <c r="G645" i="1"/>
  <c r="F652" i="4"/>
  <c r="H413" i="1"/>
  <c r="G406" i="1"/>
  <c r="G405" i="1"/>
  <c r="G404" i="1"/>
  <c r="G388" i="1"/>
  <c r="H386" i="1"/>
  <c r="G371" i="1"/>
  <c r="H364" i="1"/>
  <c r="G368" i="1"/>
  <c r="G367" i="1"/>
  <c r="H359" i="1"/>
  <c r="G359" i="1"/>
  <c r="G288" i="1"/>
  <c r="G411" i="1"/>
  <c r="G412" i="1"/>
  <c r="E644" i="4"/>
  <c r="D638" i="1" s="1"/>
  <c r="E273" i="9"/>
  <c r="B273" i="9" s="1"/>
  <c r="G210" i="1"/>
  <c r="D206" i="1"/>
  <c r="H206" i="1" s="1"/>
  <c r="G209" i="1"/>
  <c r="G206" i="1"/>
  <c r="G207" i="1"/>
  <c r="G191" i="1"/>
  <c r="F215" i="9"/>
  <c r="E287" i="9"/>
  <c r="B287" i="9" s="1"/>
  <c r="E293" i="9"/>
  <c r="B293" i="9" s="1"/>
  <c r="E32" i="9"/>
  <c r="B32" i="9" s="1"/>
  <c r="H184" i="1"/>
  <c r="E47" i="9"/>
  <c r="B47" i="9" s="1"/>
  <c r="F222" i="9"/>
  <c r="B222" i="9" s="1"/>
  <c r="G180" i="1"/>
  <c r="E43" i="9"/>
  <c r="B43" i="9" s="1"/>
  <c r="H173" i="1"/>
  <c r="G173" i="1"/>
  <c r="H165" i="1"/>
  <c r="D160" i="1"/>
  <c r="H160" i="1" s="1"/>
  <c r="G162" i="1"/>
  <c r="G160" i="1"/>
  <c r="G161" i="1"/>
  <c r="E163" i="4"/>
  <c r="D159" i="1" s="1"/>
  <c r="D155" i="1"/>
  <c r="F159" i="4"/>
  <c r="G157" i="1"/>
  <c r="G154" i="1"/>
  <c r="H148" i="1"/>
  <c r="G148" i="1"/>
  <c r="F152" i="4"/>
  <c r="F128" i="4"/>
  <c r="F133" i="4"/>
  <c r="G124" i="1"/>
  <c r="G126" i="1"/>
  <c r="G121" i="1"/>
  <c r="G123" i="1"/>
  <c r="G108" i="1"/>
  <c r="G113" i="1"/>
  <c r="F217" i="9"/>
  <c r="B217" i="9" s="1"/>
  <c r="E38" i="9"/>
  <c r="B38" i="9" s="1"/>
  <c r="G82" i="1"/>
  <c r="G79" i="1"/>
  <c r="H79" i="1"/>
  <c r="F83" i="4"/>
  <c r="E82" i="4"/>
  <c r="D78" i="1" s="1"/>
  <c r="G70" i="1"/>
  <c r="H70" i="1"/>
  <c r="F74" i="4"/>
  <c r="F62" i="4"/>
  <c r="E28" i="9"/>
  <c r="B28" i="9" s="1"/>
  <c r="E27" i="9"/>
  <c r="B27" i="9" s="1"/>
  <c r="E296" i="9"/>
  <c r="B296" i="9" s="1"/>
  <c r="E303" i="9"/>
  <c r="B303" i="9" s="1"/>
  <c r="H631" i="1"/>
  <c r="H632" i="1"/>
  <c r="H1441" i="1"/>
  <c r="G1441" i="1"/>
  <c r="H1445" i="1"/>
  <c r="J1445" i="1"/>
  <c r="G1445" i="1"/>
  <c r="G1523" i="1"/>
  <c r="H1523" i="1"/>
  <c r="G1531" i="1"/>
  <c r="H1531" i="1"/>
  <c r="G1539" i="1"/>
  <c r="H1539" i="1"/>
  <c r="G1547" i="1"/>
  <c r="H1547" i="1"/>
  <c r="G1555" i="1"/>
  <c r="H1555" i="1"/>
  <c r="H1562" i="1"/>
  <c r="G1562" i="1"/>
  <c r="G1434" i="1"/>
  <c r="G1438" i="1"/>
  <c r="I1442" i="1"/>
  <c r="J1449" i="1"/>
  <c r="H1449" i="1"/>
  <c r="G1449" i="1"/>
  <c r="H1453" i="1"/>
  <c r="G1453" i="1"/>
  <c r="J1455" i="1"/>
  <c r="H1455" i="1"/>
  <c r="G1455" i="1"/>
  <c r="J1459" i="1"/>
  <c r="H1459" i="1"/>
  <c r="G1459" i="1"/>
  <c r="J1464" i="1"/>
  <c r="H1464" i="1"/>
  <c r="G1464" i="1"/>
  <c r="J1468" i="1"/>
  <c r="H1468" i="1"/>
  <c r="G1468" i="1"/>
  <c r="I1468" i="1" s="1"/>
  <c r="H1520" i="1"/>
  <c r="G1520" i="1"/>
  <c r="H1528" i="1"/>
  <c r="G1528" i="1"/>
  <c r="H1536" i="1"/>
  <c r="G1536" i="1"/>
  <c r="H1544" i="1"/>
  <c r="G1544" i="1"/>
  <c r="H1552" i="1"/>
  <c r="G1552" i="1"/>
  <c r="H1560" i="1"/>
  <c r="G1560" i="1"/>
  <c r="J1441" i="1"/>
  <c r="G1446" i="1"/>
  <c r="H1446" i="1"/>
  <c r="G1450" i="1"/>
  <c r="I1450" i="1" s="1"/>
  <c r="H1450" i="1"/>
  <c r="G1456" i="1"/>
  <c r="H1456" i="1"/>
  <c r="G1460" i="1"/>
  <c r="I1460" i="1" s="1"/>
  <c r="H1460" i="1"/>
  <c r="G1465" i="1"/>
  <c r="I1465" i="1" s="1"/>
  <c r="H1465" i="1"/>
  <c r="G1469" i="1"/>
  <c r="H1469" i="1"/>
  <c r="J1472" i="1"/>
  <c r="H1472" i="1"/>
  <c r="G1472" i="1"/>
  <c r="I1472" i="1" s="1"/>
  <c r="G1573" i="1"/>
  <c r="H157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H1433" i="1"/>
  <c r="G1433" i="1"/>
  <c r="H1437" i="1"/>
  <c r="G1437" i="1"/>
  <c r="H1454" i="1"/>
  <c r="G1454" i="1"/>
  <c r="G1473" i="1"/>
  <c r="I1473" i="1" s="1"/>
  <c r="H1473" i="1"/>
  <c r="I1477" i="1"/>
  <c r="H1525" i="1"/>
  <c r="G1525" i="1"/>
  <c r="H1533" i="1"/>
  <c r="G1533" i="1"/>
  <c r="H1541" i="1"/>
  <c r="G1541" i="1"/>
  <c r="H1549" i="1"/>
  <c r="G1549" i="1"/>
  <c r="H1557" i="1"/>
  <c r="G1557" i="1"/>
  <c r="H1566" i="1"/>
  <c r="G1566" i="1"/>
  <c r="G1440" i="1"/>
  <c r="G1444" i="1"/>
  <c r="I1444" i="1" s="1"/>
  <c r="G1476" i="1"/>
  <c r="I1476" i="1" s="1"/>
  <c r="J1476" i="1"/>
  <c r="H1477" i="1"/>
  <c r="H1480" i="1"/>
  <c r="H1570" i="1"/>
  <c r="G1570" i="1"/>
  <c r="E106" i="4"/>
  <c r="D102" i="1" s="1"/>
  <c r="F112" i="4"/>
  <c r="F139" i="4"/>
  <c r="D7" i="5"/>
  <c r="D78" i="5"/>
  <c r="F79" i="5"/>
  <c r="H1439" i="1"/>
  <c r="I1439" i="1" s="1"/>
  <c r="J1439" i="1"/>
  <c r="H1440" i="1"/>
  <c r="H1443" i="1"/>
  <c r="I1443" i="1" s="1"/>
  <c r="J1443" i="1"/>
  <c r="H1444" i="1"/>
  <c r="G1448" i="1"/>
  <c r="I1448" i="1" s="1"/>
  <c r="J1448" i="1"/>
  <c r="G1452" i="1"/>
  <c r="I1452" i="1" s="1"/>
  <c r="J1452" i="1"/>
  <c r="G1458" i="1"/>
  <c r="I1458" i="1" s="1"/>
  <c r="J1458" i="1"/>
  <c r="G1463" i="1"/>
  <c r="I1463" i="1" s="1"/>
  <c r="J1463" i="1"/>
  <c r="G1467" i="1"/>
  <c r="I1467" i="1" s="1"/>
  <c r="J1467" i="1"/>
  <c r="G1471" i="1"/>
  <c r="I1471" i="1" s="1"/>
  <c r="J1471" i="1"/>
  <c r="G1475" i="1"/>
  <c r="I1479" i="1"/>
  <c r="G1574" i="1"/>
  <c r="G1578" i="1"/>
  <c r="F7" i="4"/>
  <c r="D44" i="4"/>
  <c r="F45" i="4"/>
  <c r="F107" i="4"/>
  <c r="D106" i="4"/>
  <c r="F177" i="4"/>
  <c r="F188" i="4"/>
  <c r="D163" i="4"/>
  <c r="E196" i="4"/>
  <c r="D192" i="1" s="1"/>
  <c r="F244" i="4"/>
  <c r="D224" i="4"/>
  <c r="E363" i="4"/>
  <c r="D358" i="1" s="1"/>
  <c r="D644" i="4"/>
  <c r="F416" i="4"/>
  <c r="E420" i="4"/>
  <c r="F473" i="4"/>
  <c r="D472" i="4"/>
  <c r="D643" i="4"/>
  <c r="G316" i="9"/>
  <c r="E316" i="9" s="1"/>
  <c r="H29" i="3"/>
  <c r="C1518" i="1"/>
  <c r="I35" i="3"/>
  <c r="H1434" i="1"/>
  <c r="H1438" i="1"/>
  <c r="I1447" i="1"/>
  <c r="I1451" i="1"/>
  <c r="I1457" i="1"/>
  <c r="I1462" i="1"/>
  <c r="I1466" i="1"/>
  <c r="G1470" i="1"/>
  <c r="I1474" i="1"/>
  <c r="G1478" i="1"/>
  <c r="I1478" i="1" s="1"/>
  <c r="J1478" i="1"/>
  <c r="G1565" i="1"/>
  <c r="H1565" i="1"/>
  <c r="D124" i="4"/>
  <c r="F125" i="4"/>
  <c r="F522" i="4"/>
  <c r="D515" i="4"/>
  <c r="E141" i="6"/>
  <c r="I24" i="3"/>
  <c r="D50" i="4"/>
  <c r="F59" i="4"/>
  <c r="F216" i="4"/>
  <c r="D215" i="4"/>
  <c r="E68" i="5"/>
  <c r="E308" i="9"/>
  <c r="B308" i="9" s="1"/>
  <c r="E310" i="9"/>
  <c r="B310" i="9" s="1"/>
  <c r="H24" i="3"/>
  <c r="H21" i="9"/>
  <c r="G21" i="9"/>
  <c r="F197" i="4"/>
  <c r="D311" i="4"/>
  <c r="D363" i="4"/>
  <c r="E643" i="4"/>
  <c r="D637" i="1" s="1"/>
  <c r="D580" i="4"/>
  <c r="F70" i="5"/>
  <c r="F177" i="5"/>
  <c r="E258" i="5"/>
  <c r="D1235" i="1" s="1"/>
  <c r="F114" i="6"/>
  <c r="G209" i="9"/>
  <c r="E209" i="9" s="1"/>
  <c r="B209" i="9" s="1"/>
  <c r="E263" i="4"/>
  <c r="D259" i="1" s="1"/>
  <c r="D299" i="4"/>
  <c r="D351" i="4"/>
  <c r="E529" i="4"/>
  <c r="F149" i="5"/>
  <c r="E176" i="5"/>
  <c r="F180" i="5"/>
  <c r="F190" i="5"/>
  <c r="D206" i="5"/>
  <c r="D245" i="5"/>
  <c r="F5" i="6"/>
  <c r="E35" i="6"/>
  <c r="D421" i="4"/>
  <c r="D529" i="4"/>
  <c r="F581" i="4"/>
  <c r="E593" i="4"/>
  <c r="D587" i="1" s="1"/>
  <c r="G587" i="1" s="1"/>
  <c r="E7" i="5"/>
  <c r="F13" i="5"/>
  <c r="D69" i="5"/>
  <c r="E87" i="5"/>
  <c r="D1065" i="1" s="1"/>
  <c r="D118" i="5"/>
  <c r="F135" i="5"/>
  <c r="D237" i="5"/>
  <c r="D35" i="6"/>
  <c r="D141" i="6" s="1"/>
  <c r="G165" i="9"/>
  <c r="G193" i="9"/>
  <c r="E193" i="9" s="1"/>
  <c r="B193"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E166" i="9" s="1"/>
  <c r="B166" i="9" s="1"/>
  <c r="H165" i="9"/>
  <c r="G210" i="9"/>
  <c r="E210" i="9" s="1"/>
  <c r="B210" i="9" s="1"/>
  <c r="G206" i="9"/>
  <c r="E206" i="9" s="1"/>
  <c r="B206" i="9" s="1"/>
  <c r="G202" i="9"/>
  <c r="E202" i="9" s="1"/>
  <c r="B202" i="9" s="1"/>
  <c r="G198" i="9"/>
  <c r="E198" i="9" s="1"/>
  <c r="B198" i="9" s="1"/>
  <c r="G194" i="9"/>
  <c r="E194" i="9" s="1"/>
  <c r="B194" i="9" s="1"/>
  <c r="G162" i="9"/>
  <c r="E162" i="9" s="1"/>
  <c r="B162" i="9" s="1"/>
  <c r="G212" i="9"/>
  <c r="E212" i="9" s="1"/>
  <c r="B212" i="9" s="1"/>
  <c r="G208" i="9"/>
  <c r="E208" i="9" s="1"/>
  <c r="B208" i="9" s="1"/>
  <c r="G204" i="9"/>
  <c r="E204" i="9" s="1"/>
  <c r="B204" i="9" s="1"/>
  <c r="G200" i="9"/>
  <c r="E200" i="9" s="1"/>
  <c r="B200" i="9" s="1"/>
  <c r="G196" i="9"/>
  <c r="E196" i="9" s="1"/>
  <c r="B196" i="9" s="1"/>
  <c r="L192" i="9"/>
  <c r="F192" i="9" s="1"/>
  <c r="G163" i="9"/>
  <c r="E163" i="9" s="1"/>
  <c r="B163" i="9" s="1"/>
  <c r="M213" i="9"/>
  <c r="G164" i="9"/>
  <c r="E164" i="9" s="1"/>
  <c r="B164" i="9" s="1"/>
  <c r="I10" i="9"/>
  <c r="B148" i="9"/>
  <c r="B156" i="9"/>
  <c r="G197" i="9"/>
  <c r="E197" i="9" s="1"/>
  <c r="B197" i="9" s="1"/>
  <c r="L213" i="9"/>
  <c r="E290" i="9"/>
  <c r="B290" i="9" s="1"/>
  <c r="G161" i="9"/>
  <c r="E161" i="9" s="1"/>
  <c r="B161" i="9" s="1"/>
  <c r="H166" i="9"/>
  <c r="G201" i="9"/>
  <c r="E201" i="9" s="1"/>
  <c r="B201" i="9" s="1"/>
  <c r="E42" i="9"/>
  <c r="B42" i="9" s="1"/>
  <c r="B48" i="9"/>
  <c r="E58" i="9"/>
  <c r="B58" i="9" s="1"/>
  <c r="B64" i="9"/>
  <c r="E74" i="9"/>
  <c r="B74" i="9" s="1"/>
  <c r="B80" i="9"/>
  <c r="E90" i="9"/>
  <c r="B90" i="9" s="1"/>
  <c r="B96" i="9"/>
  <c r="E106" i="9"/>
  <c r="B106" i="9" s="1"/>
  <c r="B112" i="9"/>
  <c r="E122" i="9"/>
  <c r="B122" i="9" s="1"/>
  <c r="B128" i="9"/>
  <c r="E138" i="9"/>
  <c r="B138" i="9" s="1"/>
  <c r="B144" i="9"/>
  <c r="B152" i="9"/>
  <c r="G205" i="9"/>
  <c r="E205" i="9" s="1"/>
  <c r="B205" i="9" s="1"/>
  <c r="F221" i="9"/>
  <c r="B221" i="9" s="1"/>
  <c r="F220" i="9"/>
  <c r="B220" i="9" s="1"/>
  <c r="B224" i="9"/>
  <c r="F232" i="9"/>
  <c r="B232" i="9" s="1"/>
  <c r="F244" i="9"/>
  <c r="B244" i="9" s="1"/>
  <c r="F245" i="9"/>
  <c r="B245" i="9" s="1"/>
  <c r="F249" i="9"/>
  <c r="B249" i="9" s="1"/>
  <c r="F253" i="9"/>
  <c r="B253" i="9" s="1"/>
  <c r="F257" i="9"/>
  <c r="B257" i="9" s="1"/>
  <c r="F261" i="9"/>
  <c r="B261" i="9" s="1"/>
  <c r="F265" i="9"/>
  <c r="B265" i="9" s="1"/>
  <c r="F269" i="9"/>
  <c r="B269" i="9" s="1"/>
  <c r="B286" i="9"/>
  <c r="E292" i="9"/>
  <c r="B292" i="9" s="1"/>
  <c r="B215" i="9"/>
  <c r="B219" i="9"/>
  <c r="B223" i="9"/>
  <c r="B226" i="9"/>
  <c r="B227" i="9"/>
  <c r="B230" i="9"/>
  <c r="B231" i="9"/>
  <c r="B234" i="9"/>
  <c r="B235" i="9"/>
  <c r="B239" i="9"/>
  <c r="B243" i="9"/>
  <c r="B247" i="9"/>
  <c r="B251" i="9"/>
  <c r="B255" i="9"/>
  <c r="B259" i="9"/>
  <c r="B263" i="9"/>
  <c r="B267" i="9"/>
  <c r="B271" i="9"/>
  <c r="E283" i="9"/>
  <c r="B283" i="9" s="1"/>
  <c r="E288" i="9"/>
  <c r="B288" i="9" s="1"/>
  <c r="H1530" i="1" l="1"/>
  <c r="G1530" i="1"/>
  <c r="G1524" i="1"/>
  <c r="D42" i="8"/>
  <c r="H19" i="9" s="1"/>
  <c r="E19" i="9" s="1"/>
  <c r="B19" i="9" s="1"/>
  <c r="G1499" i="1"/>
  <c r="H1499" i="1"/>
  <c r="I23" i="3"/>
  <c r="D1214" i="1"/>
  <c r="H1023" i="1"/>
  <c r="G1023" i="1"/>
  <c r="H990" i="1"/>
  <c r="G990" i="1"/>
  <c r="F213" i="9"/>
  <c r="B213" i="9" s="1"/>
  <c r="E350" i="4"/>
  <c r="F196" i="4"/>
  <c r="H155" i="1"/>
  <c r="G155" i="1"/>
  <c r="E21" i="9"/>
  <c r="B21" i="9" s="1"/>
  <c r="E6" i="4"/>
  <c r="F82" i="4"/>
  <c r="G78" i="1"/>
  <c r="H78" i="1"/>
  <c r="H28" i="3"/>
  <c r="F141" i="6"/>
  <c r="C1435" i="1"/>
  <c r="I21" i="3"/>
  <c r="D1046" i="1"/>
  <c r="H1518" i="1"/>
  <c r="G1518" i="1"/>
  <c r="F644" i="4"/>
  <c r="C638" i="1"/>
  <c r="F44" i="4"/>
  <c r="C40" i="1"/>
  <c r="E165" i="9"/>
  <c r="B165" i="9" s="1"/>
  <c r="F118" i="5"/>
  <c r="C1096" i="1"/>
  <c r="I20" i="3"/>
  <c r="E6" i="5"/>
  <c r="D985" i="1"/>
  <c r="F421" i="4"/>
  <c r="D420" i="4"/>
  <c r="C415" i="1"/>
  <c r="F245" i="5"/>
  <c r="C1222" i="1"/>
  <c r="I22" i="3"/>
  <c r="E175" i="5"/>
  <c r="D1152" i="1" s="1"/>
  <c r="D1153" i="1"/>
  <c r="F299" i="4"/>
  <c r="D298" i="4"/>
  <c r="C294" i="1"/>
  <c r="G1235" i="1"/>
  <c r="H1235" i="1"/>
  <c r="F580" i="4"/>
  <c r="C574" i="1"/>
  <c r="F215" i="4"/>
  <c r="C211" i="1"/>
  <c r="F50" i="4"/>
  <c r="C46" i="1"/>
  <c r="F515" i="4"/>
  <c r="C509" i="1"/>
  <c r="F124" i="4"/>
  <c r="C120" i="1"/>
  <c r="H192" i="1"/>
  <c r="G192" i="1"/>
  <c r="F106" i="4"/>
  <c r="C102" i="1"/>
  <c r="D6" i="4"/>
  <c r="I1459" i="1"/>
  <c r="I1449" i="1"/>
  <c r="H25" i="3"/>
  <c r="F35" i="6"/>
  <c r="C1329" i="1"/>
  <c r="G1065" i="1"/>
  <c r="H1065" i="1"/>
  <c r="G311" i="9"/>
  <c r="E311" i="9" s="1"/>
  <c r="B311" i="9" s="1"/>
  <c r="F206" i="5"/>
  <c r="C1183" i="1"/>
  <c r="H259" i="1"/>
  <c r="G259" i="1"/>
  <c r="K1451" i="9"/>
  <c r="G314" i="9"/>
  <c r="E314" i="9" s="1"/>
  <c r="B314" i="9" s="1"/>
  <c r="C1517" i="1"/>
  <c r="I16" i="3"/>
  <c r="E412" i="4"/>
  <c r="D2" i="1"/>
  <c r="B316" i="9"/>
  <c r="E315" i="9"/>
  <c r="I10" i="3" s="1"/>
  <c r="D414" i="1"/>
  <c r="E408" i="4"/>
  <c r="D403" i="1" s="1"/>
  <c r="D345" i="1"/>
  <c r="F163" i="4"/>
  <c r="D151" i="4"/>
  <c r="C159" i="1"/>
  <c r="F78" i="5"/>
  <c r="C1056" i="1"/>
  <c r="E407" i="4"/>
  <c r="D402" i="1" s="1"/>
  <c r="I1464" i="1"/>
  <c r="D528" i="4"/>
  <c r="F529" i="4"/>
  <c r="C523" i="1"/>
  <c r="F351" i="4"/>
  <c r="D350" i="4"/>
  <c r="C346" i="1"/>
  <c r="F311" i="4"/>
  <c r="C306" i="1"/>
  <c r="I28" i="3"/>
  <c r="D1435" i="1"/>
  <c r="F472" i="4"/>
  <c r="C466" i="1"/>
  <c r="B192" i="9"/>
  <c r="F237" i="5"/>
  <c r="H23" i="3"/>
  <c r="C1214" i="1"/>
  <c r="D68" i="5"/>
  <c r="F69" i="5"/>
  <c r="C1047" i="1"/>
  <c r="I25" i="3"/>
  <c r="D1329" i="1"/>
  <c r="E528" i="4"/>
  <c r="D523" i="1"/>
  <c r="D176" i="5"/>
  <c r="F363" i="4"/>
  <c r="C358" i="1"/>
  <c r="G318" i="9"/>
  <c r="E318" i="9" s="1"/>
  <c r="E151" i="4"/>
  <c r="F643" i="4"/>
  <c r="C637" i="1"/>
  <c r="F224" i="4"/>
  <c r="C220" i="1"/>
  <c r="D6" i="5"/>
  <c r="H20" i="3"/>
  <c r="F7" i="5"/>
  <c r="C985" i="1"/>
  <c r="I1440" i="1"/>
  <c r="I1456" i="1"/>
  <c r="I1446" i="1"/>
  <c r="I1455" i="1"/>
  <c r="I1441" i="1"/>
  <c r="H587" i="1"/>
  <c r="G313" i="9" l="1"/>
  <c r="E313" i="9" s="1"/>
  <c r="B313" i="9" s="1"/>
  <c r="I34" i="3"/>
  <c r="H22" i="3"/>
  <c r="F176" i="5"/>
  <c r="D175" i="5"/>
  <c r="C1153" i="1"/>
  <c r="D636" i="4"/>
  <c r="F528" i="4"/>
  <c r="C522" i="1"/>
  <c r="E639" i="4"/>
  <c r="D407" i="1"/>
  <c r="H637" i="1"/>
  <c r="G637" i="1"/>
  <c r="D522" i="1"/>
  <c r="E636" i="4"/>
  <c r="D630" i="1" s="1"/>
  <c r="H985" i="1"/>
  <c r="G985" i="1"/>
  <c r="G220" i="1"/>
  <c r="H220" i="1"/>
  <c r="E289" i="4"/>
  <c r="I17" i="3"/>
  <c r="D147" i="1"/>
  <c r="H21" i="3"/>
  <c r="F68" i="5"/>
  <c r="C1046" i="1"/>
  <c r="H346" i="1"/>
  <c r="G346" i="1"/>
  <c r="H1056" i="1"/>
  <c r="G1056" i="1"/>
  <c r="E635" i="4"/>
  <c r="D629" i="1" s="1"/>
  <c r="G1329" i="1"/>
  <c r="H1329" i="1"/>
  <c r="H9" i="3"/>
  <c r="H509" i="1"/>
  <c r="G509" i="1"/>
  <c r="H211" i="1"/>
  <c r="G211" i="1"/>
  <c r="D407" i="4"/>
  <c r="F298" i="4"/>
  <c r="C293" i="1"/>
  <c r="F420" i="4"/>
  <c r="D635" i="4"/>
  <c r="C414" i="1"/>
  <c r="H40" i="1"/>
  <c r="G40" i="1"/>
  <c r="F350" i="4"/>
  <c r="D408" i="4"/>
  <c r="C345" i="1"/>
  <c r="F6" i="4"/>
  <c r="H16" i="3"/>
  <c r="D412" i="4"/>
  <c r="C2" i="1"/>
  <c r="G1222" i="1"/>
  <c r="H1222" i="1"/>
  <c r="H1096" i="1"/>
  <c r="G1096" i="1"/>
  <c r="H1435" i="1"/>
  <c r="G1435" i="1"/>
  <c r="H1214" i="1"/>
  <c r="G1214" i="1"/>
  <c r="E317" i="9"/>
  <c r="B318" i="9"/>
  <c r="H1047" i="1"/>
  <c r="G1047" i="1"/>
  <c r="H466" i="1"/>
  <c r="G466" i="1"/>
  <c r="H306" i="1"/>
  <c r="G306" i="1"/>
  <c r="H159" i="1"/>
  <c r="G159" i="1"/>
  <c r="G102" i="1"/>
  <c r="H102" i="1"/>
  <c r="H120" i="1"/>
  <c r="G120" i="1"/>
  <c r="H46" i="1"/>
  <c r="G46" i="1"/>
  <c r="H638" i="1"/>
  <c r="G638" i="1"/>
  <c r="G285" i="9"/>
  <c r="E285" i="9" s="1"/>
  <c r="B285" i="9" s="1"/>
  <c r="G278" i="9"/>
  <c r="F6" i="5"/>
  <c r="C984" i="1"/>
  <c r="H358" i="1"/>
  <c r="G358" i="1"/>
  <c r="H523" i="1"/>
  <c r="G523" i="1"/>
  <c r="H17" i="3"/>
  <c r="F151" i="4"/>
  <c r="D289" i="4"/>
  <c r="D290" i="4" s="1"/>
  <c r="C147" i="1"/>
  <c r="H1517" i="1"/>
  <c r="G1517" i="1"/>
  <c r="H11" i="3"/>
  <c r="H1183" i="1"/>
  <c r="G1183" i="1"/>
  <c r="H574" i="1"/>
  <c r="G574" i="1"/>
  <c r="H294" i="1"/>
  <c r="G294" i="1"/>
  <c r="H415" i="1"/>
  <c r="G415" i="1"/>
  <c r="H278" i="9"/>
  <c r="D984" i="1"/>
  <c r="E312" i="9" l="1"/>
  <c r="I11" i="3" s="1"/>
  <c r="E278" i="9"/>
  <c r="B278" i="9" s="1"/>
  <c r="C286" i="1"/>
  <c r="K3" i="9"/>
  <c r="I9" i="3"/>
  <c r="H1046" i="1"/>
  <c r="G1046" i="1"/>
  <c r="D633" i="1"/>
  <c r="H1153" i="1"/>
  <c r="G1153" i="1"/>
  <c r="N3" i="9"/>
  <c r="D639" i="4"/>
  <c r="F412" i="4"/>
  <c r="C407" i="1"/>
  <c r="H345" i="1"/>
  <c r="G345" i="1"/>
  <c r="H293" i="1"/>
  <c r="G293" i="1"/>
  <c r="E413" i="4"/>
  <c r="E291" i="4"/>
  <c r="D287" i="1" s="1"/>
  <c r="D285" i="1"/>
  <c r="E290" i="4"/>
  <c r="D286" i="1" s="1"/>
  <c r="G522" i="1"/>
  <c r="H522" i="1"/>
  <c r="F175" i="5"/>
  <c r="C1152" i="1"/>
  <c r="F408" i="4"/>
  <c r="C403" i="1"/>
  <c r="H414" i="1"/>
  <c r="G414" i="1"/>
  <c r="D413" i="4"/>
  <c r="F289" i="4"/>
  <c r="D291" i="4"/>
  <c r="C285" i="1"/>
  <c r="G147" i="1"/>
  <c r="H147" i="1"/>
  <c r="H8" i="3"/>
  <c r="H984" i="1"/>
  <c r="G984" i="1"/>
  <c r="H2" i="1"/>
  <c r="G2" i="1"/>
  <c r="F635" i="4"/>
  <c r="C629" i="1"/>
  <c r="F407" i="4"/>
  <c r="C402" i="1"/>
  <c r="F636" i="4"/>
  <c r="C630" i="1"/>
  <c r="E277" i="9" l="1"/>
  <c r="I8" i="3" s="1"/>
  <c r="H403" i="1"/>
  <c r="G403" i="1"/>
  <c r="F413" i="4"/>
  <c r="D415" i="4"/>
  <c r="D640" i="4"/>
  <c r="C408" i="1"/>
  <c r="E415" i="4"/>
  <c r="D410" i="1" s="1"/>
  <c r="E640" i="4"/>
  <c r="D408" i="1"/>
  <c r="E414" i="4"/>
  <c r="D409" i="1" s="1"/>
  <c r="F639" i="4"/>
  <c r="C633" i="1"/>
  <c r="H402" i="1"/>
  <c r="G402" i="1"/>
  <c r="H285" i="1"/>
  <c r="G285" i="1"/>
  <c r="H1152" i="1"/>
  <c r="G1152" i="1"/>
  <c r="H407" i="1"/>
  <c r="G407" i="1"/>
  <c r="M3" i="9"/>
  <c r="F291" i="4"/>
  <c r="C287" i="1"/>
  <c r="D414" i="4"/>
  <c r="H286" i="1"/>
  <c r="G286" i="1"/>
  <c r="G630" i="1"/>
  <c r="H630" i="1"/>
  <c r="H629" i="1"/>
  <c r="G629" i="1"/>
  <c r="F290" i="4"/>
  <c r="H633" i="1" l="1"/>
  <c r="G633" i="1"/>
  <c r="D642" i="4"/>
  <c r="F640" i="4"/>
  <c r="C634" i="1"/>
  <c r="E642" i="4"/>
  <c r="D634" i="1"/>
  <c r="E641" i="4"/>
  <c r="F415" i="4"/>
  <c r="C410" i="1"/>
  <c r="H287" i="1"/>
  <c r="G287" i="1"/>
  <c r="F414" i="4"/>
  <c r="C409" i="1"/>
  <c r="D641" i="4"/>
  <c r="H408" i="1"/>
  <c r="G408" i="1"/>
  <c r="F641" i="4" l="1"/>
  <c r="D645" i="4"/>
  <c r="C635" i="1"/>
  <c r="E645" i="4"/>
  <c r="D635" i="1"/>
  <c r="H409" i="1"/>
  <c r="G409" i="1"/>
  <c r="D646" i="4"/>
  <c r="F642" i="4"/>
  <c r="C636" i="1"/>
  <c r="H410" i="1"/>
  <c r="G410" i="1"/>
  <c r="E646" i="4"/>
  <c r="D636" i="1"/>
  <c r="G634" i="1"/>
  <c r="H634" i="1"/>
  <c r="G276" i="9" l="1"/>
  <c r="E276" i="9" s="1"/>
  <c r="B276" i="9" s="1"/>
  <c r="G636" i="1"/>
  <c r="H636" i="1"/>
  <c r="H635" i="1"/>
  <c r="G635" i="1"/>
  <c r="I19" i="3"/>
  <c r="D640" i="1"/>
  <c r="H18" i="3"/>
  <c r="F645" i="4"/>
  <c r="C639" i="1"/>
  <c r="H19" i="3"/>
  <c r="F646" i="4"/>
  <c r="C640" i="1"/>
  <c r="I18" i="3"/>
  <c r="D639" i="1"/>
  <c r="H7" i="3" s="1"/>
  <c r="H640" i="1" l="1"/>
  <c r="G640" i="1"/>
  <c r="H639" i="1"/>
  <c r="G639" i="1"/>
  <c r="J3" i="9"/>
  <c r="L272" i="9" l="1"/>
  <c r="H274" i="9"/>
  <c r="G274" i="9"/>
  <c r="M272" i="9"/>
  <c r="G18" i="9"/>
  <c r="H18" i="9"/>
  <c r="J9" i="9"/>
  <c r="H15" i="9"/>
  <c r="K5" i="9"/>
  <c r="J10" i="9"/>
  <c r="M16" i="9"/>
  <c r="K10" i="9"/>
  <c r="I5" i="9"/>
  <c r="K11" i="9"/>
  <c r="H16" i="9"/>
  <c r="J5" i="9"/>
  <c r="L16" i="9"/>
  <c r="J6" i="9"/>
  <c r="I11" i="9"/>
  <c r="H17" i="9"/>
  <c r="K6" i="9"/>
  <c r="J11" i="9"/>
  <c r="I17" i="9"/>
  <c r="I6" i="9"/>
  <c r="K12" i="9"/>
  <c r="G17" i="9"/>
  <c r="I7" i="9"/>
  <c r="K13" i="9"/>
  <c r="J7" i="9"/>
  <c r="I12" i="9"/>
  <c r="G15" i="9"/>
  <c r="G16" i="9"/>
  <c r="K7" i="9"/>
  <c r="J12" i="9"/>
  <c r="J17" i="9"/>
  <c r="J8" i="9"/>
  <c r="I13" i="9"/>
  <c r="K8" i="9"/>
  <c r="J13" i="9"/>
  <c r="K9" i="9"/>
  <c r="L15" i="9"/>
  <c r="I8" i="9"/>
  <c r="M15" i="9"/>
  <c r="I9" i="9"/>
  <c r="E15" i="9" l="1"/>
  <c r="E11" i="9"/>
  <c r="B11" i="9" s="1"/>
  <c r="E5" i="9"/>
  <c r="B5" i="9" s="1"/>
  <c r="F272" i="9"/>
  <c r="B272" i="9" s="1"/>
  <c r="E9" i="9"/>
  <c r="B9" i="9" s="1"/>
  <c r="E16" i="9"/>
  <c r="E274" i="9"/>
  <c r="B274" i="9" s="1"/>
  <c r="F15" i="9"/>
  <c r="E13" i="9"/>
  <c r="B13" i="9" s="1"/>
  <c r="F16" i="9"/>
  <c r="E18" i="9"/>
  <c r="B18" i="9" s="1"/>
  <c r="E6" i="9"/>
  <c r="B6" i="9" s="1"/>
  <c r="E7" i="9"/>
  <c r="B7" i="9" s="1"/>
  <c r="E8" i="9"/>
  <c r="B8" i="9" s="1"/>
  <c r="E12" i="9"/>
  <c r="B12" i="9" s="1"/>
  <c r="E17" i="9"/>
  <c r="B17" i="9" s="1"/>
  <c r="E10" i="9"/>
  <c r="B10" i="9" s="1"/>
  <c r="F14" i="9" l="1"/>
  <c r="E20" i="9"/>
  <c r="I7" i="3" s="1"/>
  <c r="F20" i="9"/>
  <c r="B16"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<sst xmlns="http://schemas.openxmlformats.org/spreadsheetml/2006/main" count="4374" uniqueCount="3426">
  <si>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</si>
  <si>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</si>
  <si>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</si>
  <si>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</si>
  <si>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</si>
  <si>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</si>
  <si>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</si>
  <si>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</si>
  <si>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</si>
  <si>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</si>
  <si>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</si>
  <si>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</si>
  <si>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</si>
  <si>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</si>
  <si>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</si>
  <si>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</si>
  <si>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</si>
  <si>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</si>
  <si>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</si>
  <si>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</si>
  <si>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</si>
  <si>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</si>
  <si>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</si>
  <si>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</si>
  <si>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</si>
  <si>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</si>
  <si>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</si>
  <si>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</si>
  <si>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</si>
  <si>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</si>
  <si>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</si>
  <si>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JAVNO ZDRAVSTVO VARAŽDINSKE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</si>
  <si>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</si>
  <si>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</si>
  <si>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</si>
  <si>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</si>
  <si>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</si>
  <si>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</si>
  <si>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</si>
  <si>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</si>
  <si>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</si>
  <si>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</si>
  <si>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</si>
  <si>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</si>
  <si>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</si>
  <si>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</si>
  <si>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</si>
  <si>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</si>
  <si>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</si>
  <si>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32344 - ZAVOD ZA JAVNO ZDRAVSTVO VARAŽDINSKE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</si>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</sst>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6207198.8700000001</v>
      </c>
      <c r="D2" s="6">
        <f>'PR-RAS'!E6</f>
        <v>5873185.1200000001</v>
      </c>
      <c r="E2" s="6">
        <v>0</v>
      </c>
      <c r="F2" s="6">
        <v>0</v>
      </c>
      <c r="G2" s="7">
        <f t="shared" ref="G2:G264" si="0">(B2/1000)*(C2*1+D2*2)</f>
        <v>17953.56911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307478.98</v>
      </c>
      <c r="D46" s="1">
        <f>'PR-RAS'!E50</f>
        <v>377177.67000000004</v>
      </c>
      <c r="E46" s="1">
        <v>0</v>
      </c>
      <c r="F46" s="1">
        <v>0</v>
      </c>
      <c r="G46" s="2">
        <f t="shared" si="0"/>
        <v>47782.544399999999</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182963.65</v>
      </c>
      <c r="D58" s="1">
        <f>'PR-RAS'!E62</f>
        <v>159710.54</v>
      </c>
      <c r="E58" s="1">
        <v>0</v>
      </c>
      <c r="F58" s="1">
        <v>0</v>
      </c>
      <c r="G58" s="2">
        <f t="shared" si="0"/>
        <v>28635.929609999999</v>
      </c>
      <c r="H58" s="2">
        <f t="shared" si="1"/>
        <v>0.80999999999767169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182963.65</v>
      </c>
      <c r="D59" s="1">
        <f>'PR-RAS'!E63</f>
        <v>159710.54</v>
      </c>
      <c r="E59" s="1">
        <v>0</v>
      </c>
      <c r="F59" s="1">
        <v>0</v>
      </c>
      <c r="G59" s="2">
        <f t="shared" si="0"/>
        <v>29138.314340000001</v>
      </c>
      <c r="H59" s="2">
        <f t="shared" si="1"/>
        <v>0.80999999999767169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69574.14</v>
      </c>
      <c r="D64" s="1">
        <f>'PR-RAS'!E68</f>
        <v>34002.730000000003</v>
      </c>
      <c r="E64" s="1">
        <v>0</v>
      </c>
      <c r="F64" s="1">
        <v>0</v>
      </c>
      <c r="G64" s="2">
        <f t="shared" si="0"/>
        <v>8667.5148000000008</v>
      </c>
      <c r="H64" s="2">
        <f t="shared" si="1"/>
        <v>0.4099999999962165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69574.14</v>
      </c>
      <c r="D65" s="1">
        <f>'PR-RAS'!E69</f>
        <v>34002.730000000003</v>
      </c>
      <c r="E65" s="1">
        <v>0</v>
      </c>
      <c r="F65" s="1">
        <v>0</v>
      </c>
      <c r="G65" s="2">
        <f t="shared" si="0"/>
        <v>8805.0944</v>
      </c>
      <c r="H65" s="2">
        <f t="shared" si="1"/>
        <v>0.4099999999962165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54941.19</v>
      </c>
      <c r="D70" s="1">
        <f>'PR-RAS'!E74</f>
        <v>183464.4</v>
      </c>
      <c r="E70" s="1">
        <v>0</v>
      </c>
      <c r="F70" s="1">
        <v>0</v>
      </c>
      <c r="G70" s="2">
        <f t="shared" si="0"/>
        <v>29109.029310000002</v>
      </c>
      <c r="H70" s="2">
        <f t="shared" si="1"/>
        <v>0.58999999999650754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54941.19</v>
      </c>
      <c r="D71" s="1">
        <f>'PR-RAS'!E75</f>
        <v>183464.4</v>
      </c>
      <c r="E71" s="1">
        <v>0</v>
      </c>
      <c r="F71" s="1">
        <v>0</v>
      </c>
      <c r="G71" s="2">
        <f t="shared" si="0"/>
        <v>29530.899300000001</v>
      </c>
      <c r="H71" s="2">
        <f t="shared" si="1"/>
        <v>0.58999999999650754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61170.25</v>
      </c>
      <c r="D78" s="1">
        <f>'PR-RAS'!E82</f>
        <v>77869.5</v>
      </c>
      <c r="E78" s="1">
        <v>0</v>
      </c>
      <c r="F78" s="1">
        <v>0</v>
      </c>
      <c r="G78" s="2">
        <f t="shared" si="0"/>
        <v>16702.01225</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61170.25</v>
      </c>
      <c r="D79" s="1">
        <f>'PR-RAS'!E83</f>
        <v>77869.5</v>
      </c>
      <c r="E79" s="1">
        <v>0</v>
      </c>
      <c r="F79" s="1">
        <v>0</v>
      </c>
      <c r="G79" s="2">
        <f t="shared" si="0"/>
        <v>16918.9215</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56968</v>
      </c>
      <c r="D81" s="1">
        <f>'PR-RAS'!E85</f>
        <v>75679.38</v>
      </c>
      <c r="E81" s="1">
        <v>0</v>
      </c>
      <c r="F81" s="1">
        <v>0</v>
      </c>
      <c r="G81" s="2">
        <f t="shared" si="0"/>
        <v>16666.140800000001</v>
      </c>
      <c r="H81" s="2">
        <f t="shared" si="1"/>
        <v>0.38000000000465661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4202.25</v>
      </c>
      <c r="D82" s="1">
        <f>'PR-RAS'!E86</f>
        <v>2190.12</v>
      </c>
      <c r="E82" s="1">
        <v>0</v>
      </c>
      <c r="F82" s="1">
        <v>0</v>
      </c>
      <c r="G82" s="2">
        <f t="shared" si="0"/>
        <v>695.18169</v>
      </c>
      <c r="H82" s="2">
        <f t="shared" si="1"/>
        <v>0.36999999999989086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195236.32</v>
      </c>
      <c r="D102" s="1">
        <f>'PR-RAS'!E106</f>
        <v>260676.1</v>
      </c>
      <c r="E102" s="1">
        <v>0</v>
      </c>
      <c r="F102" s="1">
        <v>0</v>
      </c>
      <c r="G102" s="2">
        <f t="shared" si="0"/>
        <v>72375.440520000004</v>
      </c>
      <c r="H102" s="2">
        <f t="shared" si="1"/>
        <v>0.42000000001280569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195236.32</v>
      </c>
      <c r="D108" s="1">
        <f>'PR-RAS'!E112</f>
        <v>260676.1</v>
      </c>
      <c r="E108" s="1">
        <v>0</v>
      </c>
      <c r="F108" s="1">
        <v>0</v>
      </c>
      <c r="G108" s="2">
        <f t="shared" si="0"/>
        <v>76674.971640000003</v>
      </c>
      <c r="H108" s="2">
        <f t="shared" si="1"/>
        <v>0.42000000001280569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195236.32</v>
      </c>
      <c r="D113" s="1">
        <f>'PR-RAS'!E117</f>
        <v>260676.1</v>
      </c>
      <c r="E113" s="1">
        <v>0</v>
      </c>
      <c r="F113" s="1">
        <v>0</v>
      </c>
      <c r="G113" s="2">
        <f t="shared" si="0"/>
        <v>80257.914239999998</v>
      </c>
      <c r="H113" s="2">
        <f t="shared" si="1"/>
        <v>0.42000000001280569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3619422.32</v>
      </c>
      <c r="D120" s="1">
        <f>'PR-RAS'!E124</f>
        <v>2782894.0800000001</v>
      </c>
      <c r="E120" s="1">
        <v>0</v>
      </c>
      <c r="F120" s="1">
        <v>0</v>
      </c>
      <c r="G120" s="2">
        <f t="shared" si="0"/>
        <v>1093040.04712</v>
      </c>
      <c r="H120" s="2">
        <f t="shared" si="1"/>
        <v>0.39999999990686774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3616762.32</v>
      </c>
      <c r="D121" s="1">
        <f>'PR-RAS'!E125</f>
        <v>2730520.75</v>
      </c>
      <c r="E121" s="1">
        <v>0</v>
      </c>
      <c r="F121" s="1">
        <v>0</v>
      </c>
      <c r="G121" s="2">
        <f t="shared" si="0"/>
        <v>1089336.4583999999</v>
      </c>
      <c r="H121" s="2">
        <f t="shared" si="1"/>
        <v>0.56999999983236194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3616762.32</v>
      </c>
      <c r="D123" s="1">
        <f>'PR-RAS'!E127</f>
        <v>2730520.75</v>
      </c>
      <c r="E123" s="1">
        <v>0</v>
      </c>
      <c r="F123" s="1">
        <v>0</v>
      </c>
      <c r="G123" s="2">
        <f t="shared" si="0"/>
        <v>1107492.0660399999</v>
      </c>
      <c r="H123" s="2">
        <f t="shared" si="1"/>
        <v>0.56999999983236194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2660</v>
      </c>
      <c r="D124" s="1">
        <f>'PR-RAS'!E128</f>
        <v>52373.33</v>
      </c>
      <c r="E124" s="1">
        <v>0</v>
      </c>
      <c r="F124" s="1">
        <v>0</v>
      </c>
      <c r="G124" s="2">
        <f t="shared" si="0"/>
        <v>13211.019180000001</v>
      </c>
      <c r="H124" s="2">
        <f t="shared" si="1"/>
        <v>0.33000000000174623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1619</v>
      </c>
      <c r="E125" s="1">
        <v>0</v>
      </c>
      <c r="F125" s="1">
        <v>0</v>
      </c>
      <c r="G125" s="2">
        <f t="shared" si="0"/>
        <v>401.512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2660</v>
      </c>
      <c r="D126" s="1">
        <f>'PR-RAS'!E130</f>
        <v>50754.33</v>
      </c>
      <c r="E126" s="1">
        <v>0</v>
      </c>
      <c r="F126" s="1">
        <v>0</v>
      </c>
      <c r="G126" s="2">
        <f t="shared" si="0"/>
        <v>13021.0825</v>
      </c>
      <c r="H126" s="2">
        <f t="shared" si="1"/>
        <v>0.33000000000174623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2021826.76</v>
      </c>
      <c r="D129" s="1">
        <f>'PR-RAS'!E133</f>
        <v>2374567.77</v>
      </c>
      <c r="E129" s="1">
        <v>0</v>
      </c>
      <c r="F129" s="1">
        <v>0</v>
      </c>
      <c r="G129" s="2">
        <f t="shared" si="0"/>
        <v>866683.17440000002</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2021826.76</v>
      </c>
      <c r="D134" s="1">
        <f>'PR-RAS'!E138</f>
        <v>2374567.77</v>
      </c>
      <c r="E134" s="1">
        <v>0</v>
      </c>
      <c r="F134" s="1">
        <v>0</v>
      </c>
      <c r="G134" s="2">
        <f t="shared" si="0"/>
        <v>900537.98589999997</v>
      </c>
      <c r="H134" s="2">
        <f t="shared" si="1"/>
        <v>0.46999999997206032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2064.2399999999998</v>
      </c>
      <c r="D135" s="1">
        <f>'PR-RAS'!E139</f>
        <v>0</v>
      </c>
      <c r="E135" s="1">
        <v>0</v>
      </c>
      <c r="F135" s="1">
        <v>0</v>
      </c>
      <c r="G135" s="2">
        <f t="shared" si="0"/>
        <v>276.60816</v>
      </c>
      <c r="H135" s="2">
        <f t="shared" si="1"/>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2064.2399999999998</v>
      </c>
      <c r="D146" s="1">
        <f>'PR-RAS'!E150</f>
        <v>0</v>
      </c>
      <c r="E146" s="1">
        <v>0</v>
      </c>
      <c r="F146" s="1">
        <v>0</v>
      </c>
      <c r="G146" s="2">
        <f t="shared" si="0"/>
        <v>299.31479999999993</v>
      </c>
      <c r="H146" s="2">
        <f t="shared" si="1"/>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4559004.2800000012</v>
      </c>
      <c r="D147" s="1">
        <f>'PR-RAS'!E151</f>
        <v>5337272.46</v>
      </c>
      <c r="E147" s="1">
        <v>0</v>
      </c>
      <c r="F147" s="1">
        <v>0</v>
      </c>
      <c r="G147" s="2">
        <f t="shared" si="0"/>
        <v>2224098.1831999999</v>
      </c>
      <c r="H147" s="2">
        <f t="shared" si="1"/>
        <v>0.74000000115483999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2741182.95</v>
      </c>
      <c r="D148" s="1">
        <f>'PR-RAS'!E152</f>
        <v>3435479.64</v>
      </c>
      <c r="E148" s="1">
        <v>0</v>
      </c>
      <c r="F148" s="1">
        <v>0</v>
      </c>
      <c r="G148" s="2">
        <f t="shared" si="0"/>
        <v>1412984.90781</v>
      </c>
      <c r="H148" s="2">
        <f t="shared" si="1"/>
        <v>0.40999999968335032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2295863.13</v>
      </c>
      <c r="D149" s="1">
        <f>'PR-RAS'!E153</f>
        <v>2907041.83</v>
      </c>
      <c r="E149" s="1">
        <v>0</v>
      </c>
      <c r="F149" s="1">
        <v>0</v>
      </c>
      <c r="G149" s="2">
        <f t="shared" si="0"/>
        <v>1200272.1249199999</v>
      </c>
      <c r="H149" s="2">
        <f t="shared" si="1"/>
        <v>0.29999999981373549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2295863.13</v>
      </c>
      <c r="D150" s="1">
        <f>'PR-RAS'!E154</f>
        <v>2907041.83</v>
      </c>
      <c r="E150" s="1">
        <v>0</v>
      </c>
      <c r="F150" s="1">
        <v>0</v>
      </c>
      <c r="G150" s="2">
        <f t="shared" si="0"/>
        <v>1208382.07171</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101683.45</v>
      </c>
      <c r="D154" s="1">
        <f>'PR-RAS'!E158</f>
        <v>104520.66</v>
      </c>
      <c r="E154" s="1">
        <v>0</v>
      </c>
      <c r="F154" s="1">
        <v>0</v>
      </c>
      <c r="G154" s="2">
        <f t="shared" si="0"/>
        <v>47540.889810000001</v>
      </c>
      <c r="H154" s="2">
        <f t="shared" si="1"/>
        <v>0.78999999999359716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343636.37</v>
      </c>
      <c r="D155" s="1">
        <f>'PR-RAS'!E159</f>
        <v>423917.15</v>
      </c>
      <c r="E155" s="1">
        <v>0</v>
      </c>
      <c r="F155" s="1">
        <v>0</v>
      </c>
      <c r="G155" s="2">
        <f t="shared" si="0"/>
        <v>183486.48317999998</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343636.37</v>
      </c>
      <c r="D157" s="1">
        <f>'PR-RAS'!E161</f>
        <v>423917.15</v>
      </c>
      <c r="E157" s="1">
        <v>0</v>
      </c>
      <c r="F157" s="1">
        <v>0</v>
      </c>
      <c r="G157" s="2">
        <f t="shared" si="0"/>
        <v>185869.42452</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1812901.8500000003</v>
      </c>
      <c r="D159" s="1">
        <f>'PR-RAS'!E163</f>
        <v>1896693.8699999996</v>
      </c>
      <c r="E159" s="1">
        <v>0</v>
      </c>
      <c r="F159" s="1">
        <v>0</v>
      </c>
      <c r="G159" s="2">
        <f t="shared" si="0"/>
        <v>885793.75521999993</v>
      </c>
      <c r="H159" s="2">
        <f t="shared" si="1"/>
        <v>0.28000000002793968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147399.99000000002</v>
      </c>
      <c r="D160" s="1">
        <f>'PR-RAS'!E164</f>
        <v>147098.09000000003</v>
      </c>
      <c r="E160" s="1">
        <v>0</v>
      </c>
      <c r="F160" s="1">
        <v>0</v>
      </c>
      <c r="G160" s="2">
        <f t="shared" si="0"/>
        <v>70213.791030000008</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12991.86</v>
      </c>
      <c r="D161" s="1">
        <f>'PR-RAS'!E165</f>
        <v>15210.91</v>
      </c>
      <c r="E161" s="1">
        <v>0</v>
      </c>
      <c r="F161" s="1">
        <v>0</v>
      </c>
      <c r="G161" s="2">
        <f t="shared" si="0"/>
        <v>6946.1887999999999</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110947</v>
      </c>
      <c r="D162" s="1">
        <f>'PR-RAS'!E166</f>
        <v>105426.02</v>
      </c>
      <c r="E162" s="1">
        <v>0</v>
      </c>
      <c r="F162" s="1">
        <v>0</v>
      </c>
      <c r="G162" s="2">
        <f t="shared" si="0"/>
        <v>51809.645440000008</v>
      </c>
      <c r="H162" s="2">
        <f t="shared" si="1"/>
        <v>2.0000000004074536E-2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19551.87</v>
      </c>
      <c r="D163" s="1">
        <f>'PR-RAS'!E167</f>
        <v>17011.900000000001</v>
      </c>
      <c r="E163" s="1">
        <v>0</v>
      </c>
      <c r="F163" s="1">
        <v>0</v>
      </c>
      <c r="G163" s="2">
        <f t="shared" si="0"/>
        <v>8679.2585400000007</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3909.26</v>
      </c>
      <c r="D164" s="1">
        <f>'PR-RAS'!E168</f>
        <v>9449.26</v>
      </c>
      <c r="E164" s="1">
        <v>0</v>
      </c>
      <c r="F164" s="1">
        <v>0</v>
      </c>
      <c r="G164" s="2">
        <f t="shared" si="0"/>
        <v>3717.6681399999998</v>
      </c>
      <c r="H164" s="2">
        <f t="shared" si="1"/>
        <v>0.52000000000043656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1140801.6700000004</v>
      </c>
      <c r="D165" s="1">
        <f>'PR-RAS'!E169</f>
        <v>1265636.0499999996</v>
      </c>
      <c r="E165" s="1">
        <v>0</v>
      </c>
      <c r="F165" s="1">
        <v>0</v>
      </c>
      <c r="G165" s="2">
        <f t="shared" si="0"/>
        <v>602220.09827999992</v>
      </c>
      <c r="H165" s="2">
        <f t="shared" si="1"/>
        <v>0.37999999918974936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47313.919999999998</v>
      </c>
      <c r="D166" s="1">
        <f>'PR-RAS'!E170</f>
        <v>56339.89</v>
      </c>
      <c r="E166" s="1">
        <v>0</v>
      </c>
      <c r="F166" s="1">
        <v>0</v>
      </c>
      <c r="G166" s="2">
        <f t="shared" si="0"/>
        <v>26398.960500000005</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986274.64</v>
      </c>
      <c r="D167" s="1">
        <f>'PR-RAS'!E171</f>
        <v>1108149.74</v>
      </c>
      <c r="E167" s="1">
        <v>0</v>
      </c>
      <c r="F167" s="1">
        <v>0</v>
      </c>
      <c r="G167" s="2">
        <f t="shared" si="0"/>
        <v>531627.30392000009</v>
      </c>
      <c r="H167" s="2">
        <f t="shared" si="1"/>
        <v>0.61999999999534339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91061.29</v>
      </c>
      <c r="D168" s="1">
        <f>'PR-RAS'!E172</f>
        <v>83182.399999999994</v>
      </c>
      <c r="E168" s="1">
        <v>0</v>
      </c>
      <c r="F168" s="1">
        <v>0</v>
      </c>
      <c r="G168" s="2">
        <f t="shared" si="0"/>
        <v>42990.157029999995</v>
      </c>
      <c r="H168" s="2">
        <f t="shared" si="1"/>
        <v>0.68999999998777639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244.36</v>
      </c>
      <c r="D169" s="1">
        <f>'PR-RAS'!E173</f>
        <v>72.17</v>
      </c>
      <c r="E169" s="1">
        <v>0</v>
      </c>
      <c r="F169" s="1">
        <v>0</v>
      </c>
      <c r="G169" s="2">
        <f t="shared" si="0"/>
        <v>65.301600000000008</v>
      </c>
      <c r="H169" s="2">
        <f t="shared" si="1"/>
        <v>0.53000000000001535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3728.86</v>
      </c>
      <c r="D170" s="1">
        <f>'PR-RAS'!E174</f>
        <v>7090.4</v>
      </c>
      <c r="E170" s="1">
        <v>0</v>
      </c>
      <c r="F170" s="1">
        <v>0</v>
      </c>
      <c r="G170" s="2">
        <f t="shared" si="0"/>
        <v>3026.73254</v>
      </c>
      <c r="H170" s="2">
        <f t="shared" si="1"/>
        <v>0.53999999999950887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12178.6</v>
      </c>
      <c r="D172" s="1">
        <f>'PR-RAS'!E176</f>
        <v>10801.45</v>
      </c>
      <c r="E172" s="1">
        <v>0</v>
      </c>
      <c r="F172" s="1">
        <v>0</v>
      </c>
      <c r="G172" s="2">
        <f t="shared" si="0"/>
        <v>5776.6365000000005</v>
      </c>
      <c r="H172" s="2">
        <f t="shared" si="1"/>
        <v>0.8500000000003638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466517.99</v>
      </c>
      <c r="D173" s="1">
        <f>'PR-RAS'!E177</f>
        <v>428393.58</v>
      </c>
      <c r="E173" s="1">
        <v>0</v>
      </c>
      <c r="F173" s="1">
        <v>0</v>
      </c>
      <c r="G173" s="2">
        <f t="shared" si="0"/>
        <v>227608.48579999997</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25786.240000000002</v>
      </c>
      <c r="D174" s="1">
        <f>'PR-RAS'!E178</f>
        <v>28293.46</v>
      </c>
      <c r="E174" s="1">
        <v>0</v>
      </c>
      <c r="F174" s="1">
        <v>0</v>
      </c>
      <c r="G174" s="2">
        <f t="shared" si="0"/>
        <v>14250.55668</v>
      </c>
      <c r="H174" s="2">
        <f t="shared" si="1"/>
        <v>0.7000000000007276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77681.42</v>
      </c>
      <c r="D175" s="1">
        <f>'PR-RAS'!E179</f>
        <v>73561.47</v>
      </c>
      <c r="E175" s="1">
        <v>0</v>
      </c>
      <c r="F175" s="1">
        <v>0</v>
      </c>
      <c r="G175" s="2">
        <f t="shared" si="0"/>
        <v>39115.958639999997</v>
      </c>
      <c r="H175" s="2">
        <f t="shared" si="1"/>
        <v>0.88999999999941792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32192.59</v>
      </c>
      <c r="D176" s="1">
        <f>'PR-RAS'!E180</f>
        <v>7847.12</v>
      </c>
      <c r="E176" s="1">
        <v>0</v>
      </c>
      <c r="F176" s="1">
        <v>0</v>
      </c>
      <c r="G176" s="2">
        <f t="shared" si="0"/>
        <v>8380.1952500000007</v>
      </c>
      <c r="H176" s="2">
        <f t="shared" si="1"/>
        <v>0.52999999999974534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36557.71</v>
      </c>
      <c r="D177" s="1">
        <f>'PR-RAS'!E181</f>
        <v>37128.51</v>
      </c>
      <c r="E177" s="1">
        <v>0</v>
      </c>
      <c r="F177" s="1">
        <v>0</v>
      </c>
      <c r="G177" s="2">
        <f t="shared" si="0"/>
        <v>19503.392480000002</v>
      </c>
      <c r="H177" s="2">
        <f t="shared" si="1"/>
        <v>0.77999999999883585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18094.03</v>
      </c>
      <c r="D178" s="1">
        <f>'PR-RAS'!E182</f>
        <v>16458.87</v>
      </c>
      <c r="E178" s="1">
        <v>0</v>
      </c>
      <c r="F178" s="1">
        <v>0</v>
      </c>
      <c r="G178" s="2">
        <f t="shared" si="0"/>
        <v>9029.0832899999987</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48847.51</v>
      </c>
      <c r="D179" s="1">
        <f>'PR-RAS'!E183</f>
        <v>58319.63</v>
      </c>
      <c r="E179" s="1">
        <v>0</v>
      </c>
      <c r="F179" s="1">
        <v>0</v>
      </c>
      <c r="G179" s="2">
        <f t="shared" si="0"/>
        <v>29456.645059999995</v>
      </c>
      <c r="H179" s="2">
        <f t="shared" si="1"/>
        <v>0.86000000000058208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176359.94</v>
      </c>
      <c r="D180" s="1">
        <f>'PR-RAS'!E184</f>
        <v>171781.84</v>
      </c>
      <c r="E180" s="1">
        <v>0</v>
      </c>
      <c r="F180" s="1">
        <v>0</v>
      </c>
      <c r="G180" s="2">
        <f t="shared" si="0"/>
        <v>93066.327980000002</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3913.71</v>
      </c>
      <c r="D181" s="1">
        <f>'PR-RAS'!E185</f>
        <v>5634.44</v>
      </c>
      <c r="E181" s="1">
        <v>0</v>
      </c>
      <c r="F181" s="1">
        <v>0</v>
      </c>
      <c r="G181" s="2">
        <f t="shared" si="0"/>
        <v>2732.8661999999999</v>
      </c>
      <c r="H181" s="2">
        <f t="shared" si="1"/>
        <v>0.72999999999956344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47084.84</v>
      </c>
      <c r="D182" s="1">
        <f>'PR-RAS'!E186</f>
        <v>29368.240000000002</v>
      </c>
      <c r="E182" s="1">
        <v>0</v>
      </c>
      <c r="F182" s="1">
        <v>0</v>
      </c>
      <c r="G182" s="2">
        <f t="shared" si="0"/>
        <v>19153.658920000002</v>
      </c>
      <c r="H182" s="2">
        <f t="shared" si="1"/>
        <v>0.40000000000509317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58182.200000000004</v>
      </c>
      <c r="D184" s="1">
        <f>'PR-RAS'!E188</f>
        <v>55566.150000000009</v>
      </c>
      <c r="E184" s="1">
        <v>0</v>
      </c>
      <c r="F184" s="1">
        <v>0</v>
      </c>
      <c r="G184" s="2">
        <f t="shared" si="0"/>
        <v>30984.553500000005</v>
      </c>
      <c r="H184" s="2">
        <f t="shared" si="1"/>
        <v>0.35000000001309672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9008.58</v>
      </c>
      <c r="D185" s="1">
        <f>'PR-RAS'!E189</f>
        <v>11562.82</v>
      </c>
      <c r="E185" s="1">
        <v>0</v>
      </c>
      <c r="F185" s="1">
        <v>0</v>
      </c>
      <c r="G185" s="2">
        <f t="shared" si="0"/>
        <v>5912.6964800000005</v>
      </c>
      <c r="H185" s="2">
        <f t="shared" si="1"/>
        <v>0.6000000000003638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23714.959999999999</v>
      </c>
      <c r="D186" s="1">
        <f>'PR-RAS'!E190</f>
        <v>19507.060000000001</v>
      </c>
      <c r="E186" s="1">
        <v>0</v>
      </c>
      <c r="F186" s="1">
        <v>0</v>
      </c>
      <c r="G186" s="2">
        <f t="shared" si="0"/>
        <v>11604.879800000001</v>
      </c>
      <c r="H186" s="2">
        <f t="shared" si="1"/>
        <v>0.10000000000218279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2231.61</v>
      </c>
      <c r="D187" s="1">
        <f>'PR-RAS'!E191</f>
        <v>5211.1400000000003</v>
      </c>
      <c r="E187" s="1">
        <v>0</v>
      </c>
      <c r="F187" s="1">
        <v>0</v>
      </c>
      <c r="G187" s="2">
        <f t="shared" si="0"/>
        <v>2353.62354</v>
      </c>
      <c r="H187" s="2">
        <f t="shared" si="1"/>
        <v>0.53000000000020009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10274.34</v>
      </c>
      <c r="D188" s="1">
        <f>'PR-RAS'!E192</f>
        <v>8966.16</v>
      </c>
      <c r="E188" s="1">
        <v>0</v>
      </c>
      <c r="F188" s="1">
        <v>0</v>
      </c>
      <c r="G188" s="2">
        <f t="shared" si="0"/>
        <v>5274.6454199999998</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6591.72</v>
      </c>
      <c r="D189" s="1">
        <f>'PR-RAS'!E193</f>
        <v>6351.05</v>
      </c>
      <c r="E189" s="1">
        <v>0</v>
      </c>
      <c r="F189" s="1">
        <v>0</v>
      </c>
      <c r="G189" s="2">
        <f t="shared" si="0"/>
        <v>3627.2381599999999</v>
      </c>
      <c r="H189" s="2">
        <f t="shared" si="1"/>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743.25</v>
      </c>
      <c r="D190" s="1">
        <f>'PR-RAS'!E194</f>
        <v>0</v>
      </c>
      <c r="E190" s="1">
        <v>0</v>
      </c>
      <c r="F190" s="1">
        <v>0</v>
      </c>
      <c r="G190" s="2">
        <f t="shared" si="0"/>
        <v>140.47425000000001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5617.74</v>
      </c>
      <c r="D191" s="1">
        <f>'PR-RAS'!E195</f>
        <v>3967.92</v>
      </c>
      <c r="E191" s="1">
        <v>0</v>
      </c>
      <c r="F191" s="1">
        <v>0</v>
      </c>
      <c r="G191" s="2">
        <f t="shared" si="0"/>
        <v>2575.1802000000002</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4919.4800000000005</v>
      </c>
      <c r="D192" s="1">
        <f>'PR-RAS'!E196</f>
        <v>5098.95</v>
      </c>
      <c r="E192" s="1">
        <v>0</v>
      </c>
      <c r="F192" s="1">
        <v>0</v>
      </c>
      <c r="G192" s="2">
        <f t="shared" si="0"/>
        <v>2887.4195800000002</v>
      </c>
      <c r="H192" s="2">
        <f t="shared" si="1"/>
        <v>0.53000000000065484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4919.4800000000005</v>
      </c>
      <c r="D206" s="1">
        <f>'PR-RAS'!E210</f>
        <v>5098.95</v>
      </c>
      <c r="E206" s="1">
        <v>0</v>
      </c>
      <c r="F206" s="1">
        <v>0</v>
      </c>
      <c r="G206" s="2">
        <f t="shared" si="0"/>
        <v>3099.0628999999999</v>
      </c>
      <c r="H206" s="2">
        <f t="shared" si="1"/>
        <v>0.53000000000065484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4875.88</v>
      </c>
      <c r="D207" s="1">
        <f>'PR-RAS'!E211</f>
        <v>4927.6099999999997</v>
      </c>
      <c r="E207" s="1">
        <v>0</v>
      </c>
      <c r="F207" s="1">
        <v>0</v>
      </c>
      <c r="G207" s="2">
        <f t="shared" si="0"/>
        <v>3034.6065999999996</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43.6</v>
      </c>
      <c r="D209" s="1">
        <f>'PR-RAS'!E213</f>
        <v>110.17</v>
      </c>
      <c r="E209" s="1">
        <v>0</v>
      </c>
      <c r="F209" s="1">
        <v>0</v>
      </c>
      <c r="G209" s="2">
        <f t="shared" si="0"/>
        <v>54.899519999999995</v>
      </c>
      <c r="H209" s="2">
        <f t="shared" si="1"/>
        <v>0.57000000000000028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61.17</v>
      </c>
      <c r="E210" s="1">
        <v>0</v>
      </c>
      <c r="F210" s="1">
        <v>0</v>
      </c>
      <c r="G210" s="2">
        <f t="shared" si="0"/>
        <v>25.56906</v>
      </c>
      <c r="H210" s="2">
        <f t="shared" si="1"/>
        <v>0.17000000000000171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4559004.2800000012</v>
      </c>
      <c r="D285" s="1">
        <f>'PR-RAS'!E289</f>
        <v>5337272.46</v>
      </c>
      <c r="E285" s="1">
        <v>0</v>
      </c>
      <c r="F285" s="1">
        <v>0</v>
      </c>
      <c r="G285" s="2">
        <f t="shared" si="8"/>
        <v>4326327.9727999996</v>
      </c>
      <c r="H285" s="2">
        <f t="shared" si="9"/>
        <v>0.74000000115483999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1648194.5899999989</v>
      </c>
      <c r="D286" s="1">
        <f>'PR-RAS'!E290</f>
        <v>535912.66000000015</v>
      </c>
      <c r="E286" s="1">
        <v>0</v>
      </c>
      <c r="F286" s="1">
        <v>0</v>
      </c>
      <c r="G286" s="2">
        <f t="shared" si="8"/>
        <v>775205.67434999975</v>
      </c>
      <c r="H286" s="2">
        <f t="shared" si="9"/>
        <v>0.75000000093132257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4596862.3600000003</v>
      </c>
      <c r="D288" s="1">
        <f>'PR-RAS'!E292</f>
        <v>5802913.5300000003</v>
      </c>
      <c r="E288" s="1">
        <v>0</v>
      </c>
      <c r="F288" s="1">
        <v>0</v>
      </c>
      <c r="G288" s="2">
        <f t="shared" si="8"/>
        <v>4650171.8635400003</v>
      </c>
      <c r="H288" s="2">
        <f t="shared" si="9"/>
        <v>0.83000000007450581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1192021.33</v>
      </c>
      <c r="D290" s="1">
        <f>'PR-RAS'!E294</f>
        <v>1415124.79</v>
      </c>
      <c r="E290" s="1">
        <v>0</v>
      </c>
      <c r="F290" s="1">
        <v>0</v>
      </c>
      <c r="G290" s="2">
        <f t="shared" si="8"/>
        <v>1162436.29299</v>
      </c>
      <c r="H290" s="2">
        <f t="shared" si="9"/>
        <v>0.5400000000372529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752803.42</v>
      </c>
      <c r="D291" s="1">
        <f>'PR-RAS'!E295</f>
        <v>779377.33</v>
      </c>
      <c r="E291" s="1">
        <v>0</v>
      </c>
      <c r="F291" s="1">
        <v>0</v>
      </c>
      <c r="G291" s="2">
        <f t="shared" si="8"/>
        <v>670351.8432</v>
      </c>
      <c r="H291" s="2">
        <f t="shared" si="9"/>
        <v>0.75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1980213.94</v>
      </c>
      <c r="D292" s="1">
        <f>'PR-RAS'!E296</f>
        <v>2547225.09</v>
      </c>
      <c r="E292" s="1">
        <v>0</v>
      </c>
      <c r="F292" s="1">
        <v>0</v>
      </c>
      <c r="G292" s="2">
        <f t="shared" si="8"/>
        <v>2058727.2589199997</v>
      </c>
      <c r="H292" s="2">
        <f t="shared" si="9"/>
        <v>0.14999999990686774</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442143.42</v>
      </c>
      <c r="D345" s="1">
        <f>'PR-RAS'!E350</f>
        <v>212356.16</v>
      </c>
      <c r="E345" s="1">
        <v>0</v>
      </c>
      <c r="F345" s="1">
        <v>0</v>
      </c>
      <c r="G345" s="2">
        <f t="shared" si="8"/>
        <v>298198.37455999997</v>
      </c>
      <c r="H345" s="2">
        <f t="shared" si="9"/>
        <v>0.57999999998719431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399272.61</v>
      </c>
      <c r="D358" s="1">
        <f>'PR-RAS'!E363</f>
        <v>212356.16</v>
      </c>
      <c r="E358" s="1">
        <v>0</v>
      </c>
      <c r="F358" s="1">
        <v>0</v>
      </c>
      <c r="G358" s="2">
        <f t="shared" si="8"/>
        <v>294162.62000999996</v>
      </c>
      <c r="H358" s="2">
        <f t="shared" si="9"/>
        <v>0.5500000000174623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102713.48</v>
      </c>
      <c r="E359" s="1">
        <v>0</v>
      </c>
      <c r="F359" s="1">
        <v>0</v>
      </c>
      <c r="G359" s="2">
        <f t="shared" si="8"/>
        <v>73542.851679999992</v>
      </c>
      <c r="H359" s="2">
        <f t="shared" si="9"/>
        <v>0.47999999999592546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102713.48</v>
      </c>
      <c r="E361" s="1">
        <v>0</v>
      </c>
      <c r="F361" s="1">
        <v>0</v>
      </c>
      <c r="G361" s="2">
        <f t="shared" si="8"/>
        <v>73953.705600000001</v>
      </c>
      <c r="H361" s="2">
        <f t="shared" si="9"/>
        <v>0.47999999999592546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399272.61</v>
      </c>
      <c r="D364" s="1">
        <f>'PR-RAS'!E369</f>
        <v>107710.68000000001</v>
      </c>
      <c r="E364" s="1">
        <v>0</v>
      </c>
      <c r="F364" s="1">
        <v>0</v>
      </c>
      <c r="G364" s="2">
        <f t="shared" si="8"/>
        <v>223133.91110999999</v>
      </c>
      <c r="H364" s="2">
        <f t="shared" si="9"/>
        <v>0.71000000000640284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10525.98</v>
      </c>
      <c r="D365" s="1">
        <f>'PR-RAS'!E370</f>
        <v>13523.79</v>
      </c>
      <c r="E365" s="1">
        <v>0</v>
      </c>
      <c r="F365" s="1">
        <v>0</v>
      </c>
      <c r="G365" s="2">
        <f t="shared" si="8"/>
        <v>13676.775839999998</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385.27</v>
      </c>
      <c r="D366" s="1">
        <f>'PR-RAS'!E371</f>
        <v>0</v>
      </c>
      <c r="E366" s="1">
        <v>0</v>
      </c>
      <c r="F366" s="1">
        <v>0</v>
      </c>
      <c r="G366" s="2">
        <f t="shared" si="8"/>
        <v>140.62354999999999</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1595.99</v>
      </c>
      <c r="D367" s="1">
        <f>'PR-RAS'!E372</f>
        <v>17587.5</v>
      </c>
      <c r="E367" s="1">
        <v>0</v>
      </c>
      <c r="F367" s="1">
        <v>0</v>
      </c>
      <c r="G367" s="2">
        <f t="shared" si="8"/>
        <v>13458.182339999999</v>
      </c>
      <c r="H367" s="2">
        <f t="shared" si="9"/>
        <v>0.50999999999999091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379819.17</v>
      </c>
      <c r="D368" s="1">
        <f>'PR-RAS'!E373</f>
        <v>73831.649999999994</v>
      </c>
      <c r="E368" s="1">
        <v>0</v>
      </c>
      <c r="F368" s="1">
        <v>0</v>
      </c>
      <c r="G368" s="2">
        <f t="shared" si="8"/>
        <v>193586.06649</v>
      </c>
      <c r="H368" s="2">
        <f t="shared" si="9"/>
        <v>0.51999999998952262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6946.2</v>
      </c>
      <c r="D371" s="1">
        <f>'PR-RAS'!E376</f>
        <v>2767.74</v>
      </c>
      <c r="E371" s="1">
        <v>0</v>
      </c>
      <c r="F371" s="1">
        <v>0</v>
      </c>
      <c r="G371" s="2">
        <f t="shared" si="8"/>
        <v>4618.2215999999999</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1932</v>
      </c>
      <c r="E386" s="1">
        <v>0</v>
      </c>
      <c r="F386" s="1">
        <v>0</v>
      </c>
      <c r="G386" s="2">
        <f t="shared" si="8"/>
        <v>1487.64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1932</v>
      </c>
      <c r="E388" s="1">
        <v>0</v>
      </c>
      <c r="F388" s="1">
        <v>0</v>
      </c>
      <c r="G388" s="2">
        <f t="shared" si="8"/>
        <v>1495.3679999999999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42870.81</v>
      </c>
      <c r="D397" s="1">
        <f>'PR-RAS'!E402</f>
        <v>0</v>
      </c>
      <c r="E397" s="1">
        <v>0</v>
      </c>
      <c r="F397" s="1">
        <v>0</v>
      </c>
      <c r="G397" s="2">
        <f t="shared" si="8"/>
        <v>16976.840759999999</v>
      </c>
      <c r="H397" s="2">
        <f t="shared" si="9"/>
        <v>0.19000000000232831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41758.31</v>
      </c>
      <c r="D398" s="1">
        <f>'PR-RAS'!E403</f>
        <v>0</v>
      </c>
      <c r="E398" s="1">
        <v>0</v>
      </c>
      <c r="F398" s="1">
        <v>0</v>
      </c>
      <c r="G398" s="2">
        <f t="shared" si="8"/>
        <v>16578.049070000001</v>
      </c>
      <c r="H398" s="2">
        <f t="shared" si="9"/>
        <v>0.30999999999767169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1112.5</v>
      </c>
      <c r="D399" s="1">
        <f>'PR-RAS'!E404</f>
        <v>0</v>
      </c>
      <c r="E399" s="1">
        <v>0</v>
      </c>
      <c r="F399" s="1">
        <v>0</v>
      </c>
      <c r="G399" s="2">
        <f t="shared" si="8"/>
        <v>442.77500000000003</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442143.42</v>
      </c>
      <c r="D403" s="1">
        <f>'PR-RAS'!E408</f>
        <v>212356.16</v>
      </c>
      <c r="E403" s="1">
        <v>0</v>
      </c>
      <c r="F403" s="1">
        <v>0</v>
      </c>
      <c r="G403" s="2">
        <f t="shared" si="8"/>
        <v>348476.00748000003</v>
      </c>
      <c r="H403" s="2">
        <f t="shared" si="9"/>
        <v>0.57999999998719431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6207198.8700000001</v>
      </c>
      <c r="D407" s="1">
        <f>'PR-RAS'!E412</f>
        <v>5873185.1200000001</v>
      </c>
      <c r="E407" s="1">
        <v>0</v>
      </c>
      <c r="F407" s="1">
        <v>0</v>
      </c>
      <c r="G407" s="2">
        <f t="shared" si="8"/>
        <v>7289149.0586600006</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5001147.7000000011</v>
      </c>
      <c r="D408" s="1">
        <f>'PR-RAS'!E413</f>
        <v>5549628.6200000001</v>
      </c>
      <c r="E408" s="1">
        <v>0</v>
      </c>
      <c r="F408" s="1">
        <v>0</v>
      </c>
      <c r="G408" s="2">
        <f t="shared" si="8"/>
        <v>6552864.8105800003</v>
      </c>
      <c r="H408" s="2">
        <f t="shared" si="9"/>
        <v>0.6799999987706542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1206051.169999999</v>
      </c>
      <c r="D409" s="1">
        <f>'PR-RAS'!E414</f>
        <v>323556.5</v>
      </c>
      <c r="E409" s="1">
        <v>0</v>
      </c>
      <c r="F409" s="1">
        <v>0</v>
      </c>
      <c r="G409" s="2">
        <f t="shared" si="8"/>
        <v>756090.98135999951</v>
      </c>
      <c r="H409" s="2">
        <f t="shared" si="9"/>
        <v>0.66999999899417162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4596862.3600000003</v>
      </c>
      <c r="D411" s="1">
        <f>'PR-RAS'!E416</f>
        <v>5802913.5300000003</v>
      </c>
      <c r="E411" s="1">
        <v>0</v>
      </c>
      <c r="F411" s="1">
        <v>0</v>
      </c>
      <c r="G411" s="2">
        <f t="shared" si="8"/>
        <v>6643102.6622000001</v>
      </c>
      <c r="H411" s="2">
        <f t="shared" si="9"/>
        <v>0.83000000007450581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1192021.33</v>
      </c>
      <c r="D413" s="1">
        <f>'PR-RAS'!E418</f>
        <v>1415124.79</v>
      </c>
      <c r="E413" s="1">
        <v>0</v>
      </c>
      <c r="F413" s="1">
        <v>0</v>
      </c>
      <c r="G413" s="2">
        <f t="shared" si="8"/>
        <v>1657175.6149200001</v>
      </c>
      <c r="H413" s="2">
        <f t="shared" si="9"/>
        <v>0.5400000000372529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6207198.8700000001</v>
      </c>
      <c r="D633" s="1">
        <f>'PR-RAS'!E639</f>
        <v>5873185.1200000001</v>
      </c>
      <c r="E633" s="1">
        <v>0</v>
      </c>
      <c r="F633" s="1">
        <v>0</v>
      </c>
      <c r="G633" s="2">
        <f t="shared" si="10"/>
        <v>11346655.677519999</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5001147.7000000011</v>
      </c>
      <c r="D634" s="1">
        <f>'PR-RAS'!E640</f>
        <v>5549628.6200000001</v>
      </c>
      <c r="E634" s="1">
        <v>0</v>
      </c>
      <c r="F634" s="1">
        <v>0</v>
      </c>
      <c r="G634" s="2">
        <f t="shared" si="10"/>
        <v>10191556.327020001</v>
      </c>
      <c r="H634" s="2">
        <f t="shared" si="11"/>
        <v>0.6799999987706542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1206051.169999999</v>
      </c>
      <c r="D635" s="1">
        <f>'PR-RAS'!E641</f>
        <v>323556.5</v>
      </c>
      <c r="E635" s="1">
        <v>0</v>
      </c>
      <c r="F635" s="1">
        <v>0</v>
      </c>
      <c r="G635" s="2">
        <f t="shared" si="10"/>
        <v>1174906.0837799993</v>
      </c>
      <c r="H635" s="2">
        <f t="shared" si="11"/>
        <v>0.66999999899417162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4596862.3600000003</v>
      </c>
      <c r="D637" s="1">
        <f>'PR-RAS'!E643</f>
        <v>5802913.5300000003</v>
      </c>
      <c r="E637" s="1">
        <v>0</v>
      </c>
      <c r="F637" s="1">
        <v>0</v>
      </c>
      <c r="G637" s="2">
        <f t="shared" si="10"/>
        <v>10304910.471120002</v>
      </c>
      <c r="H637" s="2">
        <f t="shared" si="11"/>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5802913.5299999993</v>
      </c>
      <c r="D639" s="1">
        <f>'PR-RAS'!E645</f>
        <v>6126470.0300000003</v>
      </c>
      <c r="E639" s="1">
        <v>0</v>
      </c>
      <c r="F639" s="1">
        <v>0</v>
      </c>
      <c r="G639" s="2">
        <f t="shared" si="10"/>
        <v>11519634.59042</v>
      </c>
      <c r="H639" s="2">
        <f t="shared" si="11"/>
        <v>0.50000000093132257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69100.53</v>
      </c>
      <c r="E641" s="1">
        <v>0</v>
      </c>
      <c r="F641" s="1">
        <v>0</v>
      </c>
      <c r="G641" s="2">
        <f t="shared" si="10"/>
        <v>88448.678400000004</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5062562</v>
      </c>
      <c r="D642" s="1">
        <f>'PR-RAS'!E649</f>
        <v>6336263.3600000003</v>
      </c>
      <c r="E642" s="1">
        <v>0</v>
      </c>
      <c r="F642" s="1">
        <v>0</v>
      </c>
      <c r="G642" s="2">
        <f t="shared" si="10"/>
        <v>11368191.869519999</v>
      </c>
      <c r="H642" s="2">
        <f t="shared" si="11"/>
        <v>0.36000000033527613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6455479.8600000003</v>
      </c>
      <c r="D643" s="1">
        <f>'PR-RAS'!E650</f>
        <v>6052766.7199999997</v>
      </c>
      <c r="E643" s="1">
        <v>0</v>
      </c>
      <c r="F643" s="1">
        <v>0</v>
      </c>
      <c r="G643" s="2">
        <f t="shared" si="10"/>
        <v>11916170.538600001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5181778.5</v>
      </c>
      <c r="D644" s="1">
        <f>'PR-RAS'!E651</f>
        <v>5836619.1799999997</v>
      </c>
      <c r="E644" s="1">
        <v>0</v>
      </c>
      <c r="F644" s="1">
        <v>0</v>
      </c>
      <c r="G644" s="2">
        <f t="shared" si="10"/>
        <v>10837775.840980001</v>
      </c>
      <c r="H644" s="2">
        <f t="shared" si="11"/>
        <v>0.67999999970197678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6336263.3599999994</v>
      </c>
      <c r="D645" s="1">
        <f>'PR-RAS'!E652</f>
        <v>6552410.9000000004</v>
      </c>
      <c r="E645" s="1">
        <v>0</v>
      </c>
      <c r="F645" s="1">
        <v>0</v>
      </c>
      <c r="G645" s="2">
        <f t="shared" si="10"/>
        <v>12520058.843040001</v>
      </c>
      <c r="H645" s="2">
        <f t="shared" si="11"/>
        <v>0.45999999903142452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108</v>
      </c>
      <c r="E647" s="1">
        <v>0</v>
      </c>
      <c r="F647" s="1">
        <v>0</v>
      </c>
      <c r="G647" s="2">
        <f t="shared" si="10"/>
        <v>210.596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v>
      </c>
      <c r="D649" s="1">
        <f>'PR-RAS'!E656</f>
        <v>110</v>
      </c>
      <c r="E649" s="1">
        <v>0</v>
      </c>
      <c r="F649" s="1">
        <v>0</v>
      </c>
      <c r="G649" s="2">
        <f t="shared" si="10"/>
        <v>213.19200000000001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182963.65</v>
      </c>
      <c r="D662" s="1">
        <f>'PR-RAS'!E669</f>
        <v>159710.54</v>
      </c>
      <c r="E662" s="1">
        <v>0</v>
      </c>
      <c r="F662" s="1">
        <v>0</v>
      </c>
      <c r="G662" s="2">
        <f t="shared" si="10"/>
        <v>332076.30653</v>
      </c>
      <c r="H662" s="2">
        <f t="shared" si="11"/>
        <v>0.80999999999767169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69574.14</v>
      </c>
      <c r="D668" s="1">
        <f>'PR-RAS'!E675</f>
        <v>34002.730000000003</v>
      </c>
      <c r="E668" s="1">
        <v>0</v>
      </c>
      <c r="F668" s="1">
        <v>0</v>
      </c>
      <c r="G668" s="2">
        <f t="shared" si="10"/>
        <v>91765.593200000003</v>
      </c>
      <c r="H668" s="2">
        <f t="shared" si="11"/>
        <v>0.4099999999962165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54941.19</v>
      </c>
      <c r="D687" s="1">
        <f>'PR-RAS'!E694</f>
        <v>183464.4</v>
      </c>
      <c r="E687" s="1">
        <v>0</v>
      </c>
      <c r="F687" s="1">
        <v>0</v>
      </c>
      <c r="G687" s="2">
        <f t="shared" si="10"/>
        <v>289402.81314000004</v>
      </c>
      <c r="H687" s="2">
        <f t="shared" si="11"/>
        <v>0.58999999999650754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192070.05</v>
      </c>
      <c r="D703" s="1">
        <f>'PR-RAS'!E710</f>
        <v>258569.04</v>
      </c>
      <c r="E703" s="1">
        <v>0</v>
      </c>
      <c r="F703" s="1">
        <v>0</v>
      </c>
      <c r="G703" s="2">
        <f t="shared" si="10"/>
        <v>497864.10725999996</v>
      </c>
      <c r="H703" s="2">
        <f t="shared" si="11"/>
        <v>8.999999999650754E-2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3166.27</v>
      </c>
      <c r="D705" s="1">
        <f>'PR-RAS'!E712</f>
        <v>2107.06</v>
      </c>
      <c r="E705" s="1">
        <v>0</v>
      </c>
      <c r="F705" s="1">
        <v>0</v>
      </c>
      <c r="G705" s="2">
        <f t="shared" si="10"/>
        <v>5195.7945599999994</v>
      </c>
      <c r="H705" s="2">
        <f t="shared" si="11"/>
        <v>0.32999999999992724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7843.65</v>
      </c>
      <c r="D709" s="1">
        <f>'PR-RAS'!E716</f>
        <v>2322.96</v>
      </c>
      <c r="E709" s="1">
        <v>0</v>
      </c>
      <c r="F709" s="1">
        <v>0</v>
      </c>
      <c r="G709" s="2">
        <f t="shared" si="10"/>
        <v>8842.6155600000002</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6170.04</v>
      </c>
      <c r="D710" s="1">
        <f>'PR-RAS'!E717</f>
        <v>3531.52</v>
      </c>
      <c r="E710" s="1">
        <v>0</v>
      </c>
      <c r="F710" s="1">
        <v>0</v>
      </c>
      <c r="G710" s="2">
        <f t="shared" si="10"/>
        <v>9382.2537199999988</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110947</v>
      </c>
      <c r="D711" s="1">
        <f>'PR-RAS'!E718</f>
        <v>105426.02</v>
      </c>
      <c r="E711" s="1">
        <v>0</v>
      </c>
      <c r="F711" s="1">
        <v>0</v>
      </c>
      <c r="G711" s="2">
        <f t="shared" si="10"/>
        <v>228477.31840000002</v>
      </c>
      <c r="H711" s="2">
        <f t="shared" si="11"/>
        <v>2.0000000004074536E-2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12122.61</v>
      </c>
      <c r="D713" s="1">
        <f>'PR-RAS'!E720</f>
        <v>6333.01</v>
      </c>
      <c r="E713" s="1">
        <v>0</v>
      </c>
      <c r="F713" s="1">
        <v>0</v>
      </c>
      <c r="G713" s="2">
        <f t="shared" si="10"/>
        <v>17649.504560000001</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7340.79</v>
      </c>
      <c r="D714" s="1">
        <f>'PR-RAS'!E721</f>
        <v>2192.6799999999998</v>
      </c>
      <c r="E714" s="1">
        <v>0</v>
      </c>
      <c r="F714" s="1">
        <v>0</v>
      </c>
      <c r="G714" s="2">
        <f t="shared" si="10"/>
        <v>8360.7449500000002</v>
      </c>
      <c r="H714" s="2">
        <f t="shared" si="11"/>
        <v>0.53000000000020009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57994.28</v>
      </c>
      <c r="D715" s="1">
        <f>'PR-RAS'!E722</f>
        <v>56747.07</v>
      </c>
      <c r="E715" s="1">
        <v>0</v>
      </c>
      <c r="F715" s="1">
        <v>0</v>
      </c>
      <c r="G715" s="2">
        <f t="shared" si="10"/>
        <v>122442.73187999998</v>
      </c>
      <c r="H715" s="2">
        <f t="shared" si="11"/>
        <v>0.34999999999854481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9008.58</v>
      </c>
      <c r="D718" s="1">
        <f>'PR-RAS'!E725</f>
        <v>11562.82</v>
      </c>
      <c r="E718" s="1">
        <v>0</v>
      </c>
      <c r="F718" s="1">
        <v>0</v>
      </c>
      <c r="G718" s="2">
        <f t="shared" si="10"/>
        <v>23040.23574</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10609.18</v>
      </c>
      <c r="D719" s="1">
        <f>'PR-RAS'!E726</f>
        <v>7950.29</v>
      </c>
      <c r="E719" s="1">
        <v>0</v>
      </c>
      <c r="F719" s="1">
        <v>0</v>
      </c>
      <c r="G719" s="2">
        <f t="shared" si="10"/>
        <v>19034.007680000002</v>
      </c>
      <c r="H719" s="2">
        <f t="shared" si="11"/>
        <v>0.47000000000025466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9651335.5700000003</v>
      </c>
      <c r="D984" s="6">
        <f>BILANCA!E6</f>
        <v>10005898.66</v>
      </c>
      <c r="E984" s="6">
        <v>0</v>
      </c>
      <c r="F984" s="6">
        <v>0</v>
      </c>
      <c r="G984" s="7">
        <f t="shared" ref="G984:G1241" si="22">B984/1000*C984+B984/500*D984</f>
        <v>29663.132890000001</v>
      </c>
      <c r="H984" s="7">
        <f t="shared" si="19"/>
        <v>0.76999999955296516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2075659.5899999996</v>
      </c>
      <c r="D985" s="1">
        <f>BILANCA!E7</f>
        <v>1912343.3499999999</v>
      </c>
      <c r="E985" s="1">
        <v>0</v>
      </c>
      <c r="F985" s="1">
        <v>0</v>
      </c>
      <c r="G985" s="2">
        <f t="shared" si="22"/>
        <v>11800.692579999999</v>
      </c>
      <c r="H985" s="2">
        <f t="shared" si="19"/>
        <v>0.76000000024214387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156588.74</v>
      </c>
      <c r="D986" s="1">
        <f>BILANCA!E8</f>
        <v>99365.1</v>
      </c>
      <c r="E986" s="1">
        <v>0</v>
      </c>
      <c r="F986" s="1">
        <v>0</v>
      </c>
      <c r="G986" s="2">
        <f t="shared" si="22"/>
        <v>1065.9568199999999</v>
      </c>
      <c r="H986" s="2">
        <f t="shared" si="19"/>
        <v>0.36000000001513399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152801.85</v>
      </c>
      <c r="D987" s="1">
        <f>BILANCA!E9</f>
        <v>97471.66</v>
      </c>
      <c r="E987" s="1">
        <v>0</v>
      </c>
      <c r="F987" s="1">
        <v>0</v>
      </c>
      <c r="G987" s="2">
        <f t="shared" si="22"/>
        <v>1390.9806800000001</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59489.59</v>
      </c>
      <c r="D988" s="1">
        <f>BILANCA!E10</f>
        <v>59489.59</v>
      </c>
      <c r="E988" s="1">
        <v>0</v>
      </c>
      <c r="F988" s="1">
        <v>0</v>
      </c>
      <c r="G988" s="2">
        <f t="shared" si="22"/>
        <v>892.34384999999997</v>
      </c>
      <c r="H988" s="2">
        <f t="shared" si="19"/>
        <v>0.82000000000698492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55702.7</v>
      </c>
      <c r="D989" s="1">
        <f>BILANCA!E11</f>
        <v>57596.15</v>
      </c>
      <c r="E989" s="1">
        <v>0</v>
      </c>
      <c r="F989" s="1">
        <v>0</v>
      </c>
      <c r="G989" s="2">
        <f t="shared" si="22"/>
        <v>1025.3700000000001</v>
      </c>
      <c r="H989" s="2">
        <f t="shared" si="19"/>
        <v>0.45000000000436557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1840508.6999999997</v>
      </c>
      <c r="D990" s="1">
        <f>BILANCA!E12</f>
        <v>1682456.9499999997</v>
      </c>
      <c r="E990" s="1">
        <v>0</v>
      </c>
      <c r="F990" s="1">
        <v>0</v>
      </c>
      <c r="G990" s="2">
        <f t="shared" si="22"/>
        <v>36437.958199999994</v>
      </c>
      <c r="H990" s="2">
        <f t="shared" si="19"/>
        <v>0.35000000055879354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1008311.07</v>
      </c>
      <c r="D991" s="1">
        <f>BILANCA!E13</f>
        <v>988744</v>
      </c>
      <c r="E991" s="1">
        <v>0</v>
      </c>
      <c r="F991" s="1">
        <v>0</v>
      </c>
      <c r="G991" s="2">
        <f t="shared" si="22"/>
        <v>23886.39256</v>
      </c>
      <c r="H991" s="2">
        <f t="shared" si="19"/>
        <v>6.9999999948777258E-2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1352183.92</v>
      </c>
      <c r="D993" s="1">
        <f>BILANCA!E15</f>
        <v>1402938.25</v>
      </c>
      <c r="E993" s="1">
        <v>0</v>
      </c>
      <c r="F993" s="1">
        <v>0</v>
      </c>
      <c r="G993" s="2">
        <f t="shared" si="22"/>
        <v>41580.604200000002</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343872.85</v>
      </c>
      <c r="D996" s="1">
        <f>BILANCA!E18</f>
        <v>414194.25</v>
      </c>
      <c r="E996" s="1">
        <v>0</v>
      </c>
      <c r="F996" s="1">
        <v>0</v>
      </c>
      <c r="G996" s="2">
        <f t="shared" si="22"/>
        <v>15239.397549999998</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775039.49999999977</v>
      </c>
      <c r="D997" s="1">
        <f>BILANCA!E19</f>
        <v>664089.30999999959</v>
      </c>
      <c r="E997" s="1">
        <v>0</v>
      </c>
      <c r="F997" s="1">
        <v>0</v>
      </c>
      <c r="G997" s="2">
        <f t="shared" si="22"/>
        <v>29445.053679999986</v>
      </c>
      <c r="H997" s="2">
        <f t="shared" si="19"/>
        <v>0.80999999982304871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265346.64</v>
      </c>
      <c r="D998" s="1">
        <f>BILANCA!E20</f>
        <v>269355.12</v>
      </c>
      <c r="E998" s="1">
        <v>0</v>
      </c>
      <c r="F998" s="1">
        <v>0</v>
      </c>
      <c r="G998" s="2">
        <f t="shared" si="22"/>
        <v>12060.8532</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24178.74</v>
      </c>
      <c r="D999" s="1">
        <f>BILANCA!E21</f>
        <v>23420.62</v>
      </c>
      <c r="E999" s="1">
        <v>0</v>
      </c>
      <c r="F999" s="1">
        <v>0</v>
      </c>
      <c r="G999" s="2">
        <f t="shared" si="22"/>
        <v>1136.3196800000001</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33340.269999999997</v>
      </c>
      <c r="D1000" s="1">
        <f>BILANCA!E22</f>
        <v>50013.17</v>
      </c>
      <c r="E1000" s="1">
        <v>0</v>
      </c>
      <c r="F1000" s="1">
        <v>0</v>
      </c>
      <c r="G1000" s="2">
        <f t="shared" si="22"/>
        <v>2267.2323699999997</v>
      </c>
      <c r="H1000" s="2">
        <f t="shared" si="19"/>
        <v>0.43999999999505235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2112477.7400000002</v>
      </c>
      <c r="D1001" s="1">
        <f>BILANCA!E23</f>
        <v>2163383.69</v>
      </c>
      <c r="E1001" s="1">
        <v>0</v>
      </c>
      <c r="F1001" s="1">
        <v>0</v>
      </c>
      <c r="G1001" s="2">
        <f t="shared" si="22"/>
        <v>115906.41216000001</v>
      </c>
      <c r="H1001" s="2">
        <f t="shared" si="19"/>
        <v>0.56999999983236194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39630.51</v>
      </c>
      <c r="D1002" s="1">
        <f>BILANCA!E24</f>
        <v>39630.51</v>
      </c>
      <c r="E1002" s="1">
        <v>0</v>
      </c>
      <c r="F1002" s="1">
        <v>0</v>
      </c>
      <c r="G1002" s="2">
        <f t="shared" si="22"/>
        <v>2258.9390699999999</v>
      </c>
      <c r="H1002" s="2">
        <f t="shared" si="19"/>
        <v>0.97999999999592546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61614.9</v>
      </c>
      <c r="D1004" s="1">
        <f>BILANCA!E26</f>
        <v>62746.8</v>
      </c>
      <c r="E1004" s="1">
        <v>0</v>
      </c>
      <c r="F1004" s="1">
        <v>0</v>
      </c>
      <c r="G1004" s="2">
        <f t="shared" si="22"/>
        <v>3929.2785000000003</v>
      </c>
      <c r="H1004" s="2">
        <f t="shared" si="19"/>
        <v>0.29999999999563443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1761549.3</v>
      </c>
      <c r="D1006" s="1">
        <f>BILANCA!E28</f>
        <v>1944460.6</v>
      </c>
      <c r="E1006" s="1">
        <v>0</v>
      </c>
      <c r="F1006" s="1">
        <v>0</v>
      </c>
      <c r="G1006" s="2">
        <f t="shared" si="22"/>
        <v>129960.82150000001</v>
      </c>
      <c r="H1006" s="2">
        <f t="shared" si="19"/>
        <v>0.69999999995343387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57158.130000000005</v>
      </c>
      <c r="D1007" s="1">
        <f>BILANCA!E29</f>
        <v>28134.390000000014</v>
      </c>
      <c r="E1007" s="1">
        <v>0</v>
      </c>
      <c r="F1007" s="1">
        <v>0</v>
      </c>
      <c r="G1007" s="2">
        <f t="shared" si="22"/>
        <v>2722.245840000001</v>
      </c>
      <c r="H1007" s="2">
        <f t="shared" si="19"/>
        <v>0.52000000001862645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342019.68</v>
      </c>
      <c r="D1008" s="1">
        <f>BILANCA!E30</f>
        <v>342019.68</v>
      </c>
      <c r="E1008" s="1">
        <v>0</v>
      </c>
      <c r="F1008" s="1">
        <v>0</v>
      </c>
      <c r="G1008" s="2">
        <f t="shared" si="22"/>
        <v>25651.476000000002</v>
      </c>
      <c r="H1008" s="2">
        <f t="shared" si="19"/>
        <v>0.64000000001396984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284861.55</v>
      </c>
      <c r="D1012" s="1">
        <f>BILANCA!E34</f>
        <v>313885.28999999998</v>
      </c>
      <c r="E1012" s="1">
        <v>0</v>
      </c>
      <c r="F1012" s="1">
        <v>0</v>
      </c>
      <c r="G1012" s="2">
        <f t="shared" si="22"/>
        <v>26466.331769999997</v>
      </c>
      <c r="H1012" s="2">
        <f t="shared" si="19"/>
        <v>0.73999999999068677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1489.25</v>
      </c>
      <c r="E1023" s="1">
        <v>0</v>
      </c>
      <c r="F1023" s="1">
        <v>0</v>
      </c>
      <c r="G1023" s="2">
        <f t="shared" si="22"/>
        <v>119.14</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4929.93</v>
      </c>
      <c r="D1025" s="1">
        <f>BILANCA!E47</f>
        <v>6861.93</v>
      </c>
      <c r="E1025" s="1">
        <v>0</v>
      </c>
      <c r="F1025" s="1">
        <v>0</v>
      </c>
      <c r="G1025" s="2">
        <f t="shared" si="22"/>
        <v>783.45918000000006</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4929.93</v>
      </c>
      <c r="D1028" s="1">
        <f>BILANCA!E50</f>
        <v>5372.68</v>
      </c>
      <c r="E1028" s="1">
        <v>0</v>
      </c>
      <c r="F1028" s="1">
        <v>0</v>
      </c>
      <c r="G1028" s="2">
        <f t="shared" si="22"/>
        <v>705.38805000000002</v>
      </c>
      <c r="H1028" s="2">
        <f t="shared" si="19"/>
        <v>0.38999999999941792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74358.100000000006</v>
      </c>
      <c r="D1032" s="1">
        <f>BILANCA!E54</f>
        <v>75978.17</v>
      </c>
      <c r="E1032" s="1">
        <v>0</v>
      </c>
      <c r="F1032" s="1">
        <v>0</v>
      </c>
      <c r="G1032" s="2">
        <f t="shared" si="22"/>
        <v>11089.40756</v>
      </c>
      <c r="H1032" s="2">
        <f t="shared" si="19"/>
        <v>0.27000000000407454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74358.100000000006</v>
      </c>
      <c r="D1033" s="1">
        <f>BILANCA!E55</f>
        <v>75978.17</v>
      </c>
      <c r="E1033" s="1">
        <v>0</v>
      </c>
      <c r="F1033" s="1">
        <v>0</v>
      </c>
      <c r="G1033" s="2">
        <f t="shared" si="22"/>
        <v>11315.722000000002</v>
      </c>
      <c r="H1033" s="2">
        <f t="shared" si="19"/>
        <v>0.27000000000407454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78562.149999999994</v>
      </c>
      <c r="D1034" s="1">
        <f>BILANCA!E56</f>
        <v>130521.3</v>
      </c>
      <c r="E1034" s="1">
        <v>0</v>
      </c>
      <c r="F1034" s="1">
        <v>0</v>
      </c>
      <c r="G1034" s="2">
        <f t="shared" si="22"/>
        <v>17319.842249999998</v>
      </c>
      <c r="H1034" s="2">
        <f t="shared" si="19"/>
        <v>0.44999999999708962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78562.149999999994</v>
      </c>
      <c r="D1035" s="1">
        <f>BILANCA!E57</f>
        <v>130521.3</v>
      </c>
      <c r="E1035" s="1">
        <v>0</v>
      </c>
      <c r="F1035" s="1">
        <v>0</v>
      </c>
      <c r="G1035" s="2">
        <f t="shared" si="22"/>
        <v>17659.447</v>
      </c>
      <c r="H1035" s="2">
        <f t="shared" si="19"/>
        <v>0.44999999999708962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7575675.9800000004</v>
      </c>
      <c r="D1046" s="1">
        <f>BILANCA!E68</f>
        <v>8093555.3099999996</v>
      </c>
      <c r="E1046" s="1">
        <v>0</v>
      </c>
      <c r="F1046" s="1">
        <v>0</v>
      </c>
      <c r="G1046" s="2">
        <f t="shared" si="22"/>
        <v>1497055.5558</v>
      </c>
      <c r="H1046" s="2">
        <f t="shared" si="19"/>
        <v>0.32999999914318323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6336263.3600000003</v>
      </c>
      <c r="D1047" s="1">
        <f>BILANCA!E69</f>
        <v>6552410.8999999994</v>
      </c>
      <c r="E1047" s="1">
        <v>0</v>
      </c>
      <c r="F1047" s="1">
        <v>0</v>
      </c>
      <c r="G1047" s="2">
        <f t="shared" si="22"/>
        <v>1244229.4502400002</v>
      </c>
      <c r="H1047" s="2">
        <f t="shared" si="19"/>
        <v>0.46000000089406967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6336201.6699999999</v>
      </c>
      <c r="D1048" s="1">
        <f>BILANCA!E70</f>
        <v>6552332.1799999997</v>
      </c>
      <c r="E1048" s="1">
        <v>0</v>
      </c>
      <c r="F1048" s="1">
        <v>0</v>
      </c>
      <c r="G1048" s="2">
        <f t="shared" si="22"/>
        <v>1263656.29195</v>
      </c>
      <c r="H1048" s="2">
        <f t="shared" si="19"/>
        <v>0.50999999977648258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6336201.6699999999</v>
      </c>
      <c r="D1050" s="1">
        <f>BILANCA!E72</f>
        <v>6552332.1799999997</v>
      </c>
      <c r="E1050" s="1">
        <v>0</v>
      </c>
      <c r="F1050" s="1">
        <v>0</v>
      </c>
      <c r="G1050" s="2">
        <f t="shared" si="22"/>
        <v>1302538.0240100001</v>
      </c>
      <c r="H1050" s="2">
        <f t="shared" si="19"/>
        <v>0.50999999977648258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61.69</v>
      </c>
      <c r="D1054" s="1">
        <f>BILANCA!E76</f>
        <v>78.72</v>
      </c>
      <c r="E1054" s="1">
        <v>0</v>
      </c>
      <c r="F1054" s="1">
        <v>0</v>
      </c>
      <c r="G1054" s="2">
        <f t="shared" si="22"/>
        <v>15.558229999999998</v>
      </c>
      <c r="H1054" s="2">
        <f t="shared" si="19"/>
        <v>0.59000000000000341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1447.91</v>
      </c>
      <c r="D1056" s="1">
        <f>BILANCA!E78</f>
        <v>28306.080000000002</v>
      </c>
      <c r="E1056" s="1">
        <v>0</v>
      </c>
      <c r="F1056" s="1">
        <v>0</v>
      </c>
      <c r="G1056" s="2">
        <f t="shared" si="22"/>
        <v>4238.3851100000002</v>
      </c>
      <c r="H1056" s="2">
        <f t="shared" si="19"/>
        <v>0.17000000000166438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300</v>
      </c>
      <c r="D1060" s="1">
        <f>BILANCA!E82</f>
        <v>15243.6</v>
      </c>
      <c r="E1060" s="1">
        <v>0</v>
      </c>
      <c r="F1060" s="1">
        <v>0</v>
      </c>
      <c r="G1060" s="2">
        <f t="shared" si="22"/>
        <v>2370.6143999999999</v>
      </c>
      <c r="H1060" s="2">
        <f t="shared" si="19"/>
        <v>0.3999999999996362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240.21</v>
      </c>
      <c r="D1062" s="1">
        <f>BILANCA!E84</f>
        <v>240.21</v>
      </c>
      <c r="E1062" s="1">
        <v>0</v>
      </c>
      <c r="F1062" s="1">
        <v>0</v>
      </c>
      <c r="G1062" s="2">
        <f t="shared" si="22"/>
        <v>56.929770000000005</v>
      </c>
      <c r="H1062" s="2">
        <f t="shared" si="19"/>
        <v>0.42000000000001592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907.7</v>
      </c>
      <c r="D1064" s="1">
        <f>BILANCA!E86</f>
        <v>12822.27</v>
      </c>
      <c r="E1064" s="1">
        <v>0</v>
      </c>
      <c r="F1064" s="1">
        <v>0</v>
      </c>
      <c r="G1064" s="2">
        <f t="shared" si="22"/>
        <v>2150.7314400000005</v>
      </c>
      <c r="H1064" s="2">
        <f t="shared" si="19"/>
        <v>0.57000000000039108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1237964.71</v>
      </c>
      <c r="D1124" s="1">
        <f>BILANCA!E146</f>
        <v>1443737.8</v>
      </c>
      <c r="E1124" s="1">
        <v>0</v>
      </c>
      <c r="F1124" s="1">
        <v>0</v>
      </c>
      <c r="G1124" s="2">
        <f t="shared" si="22"/>
        <v>581687.08370999992</v>
      </c>
      <c r="H1124" s="2">
        <f t="shared" si="23"/>
        <v>0.48999999999068677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60944.99</v>
      </c>
      <c r="D1137" s="1">
        <f>BILANCA!E159</f>
        <v>79273.16</v>
      </c>
      <c r="E1137" s="1">
        <v>0</v>
      </c>
      <c r="F1137" s="1">
        <v>0</v>
      </c>
      <c r="G1137" s="2">
        <f t="shared" si="22"/>
        <v>33801.661740000003</v>
      </c>
      <c r="H1137" s="2">
        <f t="shared" si="23"/>
        <v>0.17000000000552973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799549.86</v>
      </c>
      <c r="D1138" s="1">
        <f>BILANCA!E160</f>
        <v>807990.34</v>
      </c>
      <c r="E1138" s="1">
        <v>0</v>
      </c>
      <c r="F1138" s="1">
        <v>0</v>
      </c>
      <c r="G1138" s="2">
        <f t="shared" si="22"/>
        <v>374407.23369999998</v>
      </c>
      <c r="H1138" s="2">
        <f t="shared" si="23"/>
        <v>0.47999999998137355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378272.92</v>
      </c>
      <c r="D1139" s="1">
        <f>BILANCA!E161</f>
        <v>556474.30000000005</v>
      </c>
      <c r="E1139" s="1">
        <v>0</v>
      </c>
      <c r="F1139" s="1">
        <v>0</v>
      </c>
      <c r="G1139" s="2">
        <f t="shared" si="22"/>
        <v>232630.55712000001</v>
      </c>
      <c r="H1139" s="2">
        <f t="shared" si="23"/>
        <v>0.38000000006286427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803.06</v>
      </c>
      <c r="D1141" s="1">
        <f>BILANCA!E163</f>
        <v>0</v>
      </c>
      <c r="E1141" s="1">
        <v>0</v>
      </c>
      <c r="F1141" s="1">
        <v>0</v>
      </c>
      <c r="G1141" s="2">
        <f t="shared" si="22"/>
        <v>126.88347999999999</v>
      </c>
      <c r="H1141" s="2">
        <f t="shared" si="23"/>
        <v>5.999999999994543E-2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69100.53</v>
      </c>
      <c r="E1148" s="1">
        <v>0</v>
      </c>
      <c r="F1148" s="1">
        <v>0</v>
      </c>
      <c r="G1148" s="2">
        <f t="shared" si="22"/>
        <v>22803.174900000002</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69100.53</v>
      </c>
      <c r="E1149" s="1">
        <v>0</v>
      </c>
      <c r="F1149" s="1">
        <v>0</v>
      </c>
      <c r="G1149" s="2">
        <f t="shared" si="22"/>
        <v>22941.375960000001</v>
      </c>
      <c r="H1149" s="2">
        <f t="shared" si="23"/>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9651335.5699999984</v>
      </c>
      <c r="D1152" s="1">
        <f>BILANCA!E175</f>
        <v>10005898.660000002</v>
      </c>
      <c r="E1152" s="1">
        <v>0</v>
      </c>
      <c r="F1152" s="1">
        <v>0</v>
      </c>
      <c r="G1152" s="2">
        <f t="shared" si="22"/>
        <v>5013069.4584100004</v>
      </c>
      <c r="H1152" s="2">
        <f t="shared" si="23"/>
        <v>0.76999999955296516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578508.53</v>
      </c>
      <c r="D1153" s="1">
        <f>BILANCA!E176</f>
        <v>551960.49</v>
      </c>
      <c r="E1153" s="1">
        <v>0</v>
      </c>
      <c r="F1153" s="1">
        <v>0</v>
      </c>
      <c r="G1153" s="2">
        <f t="shared" si="22"/>
        <v>286013.01670000004</v>
      </c>
      <c r="H1153" s="2">
        <f t="shared" si="23"/>
        <v>0.9599999999627471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491051.94</v>
      </c>
      <c r="D1154" s="1">
        <f>BILANCA!E177</f>
        <v>548744.99</v>
      </c>
      <c r="E1154" s="1">
        <v>0</v>
      </c>
      <c r="F1154" s="1">
        <v>0</v>
      </c>
      <c r="G1154" s="2">
        <f t="shared" si="22"/>
        <v>271640.66832000006</v>
      </c>
      <c r="H1154" s="2">
        <f t="shared" si="23"/>
        <v>7.0000000006984919E-2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230822.85</v>
      </c>
      <c r="D1155" s="1">
        <f>BILANCA!E178</f>
        <v>288751</v>
      </c>
      <c r="E1155" s="1">
        <v>0</v>
      </c>
      <c r="F1155" s="1">
        <v>0</v>
      </c>
      <c r="G1155" s="2">
        <f t="shared" si="22"/>
        <v>139031.87419999999</v>
      </c>
      <c r="H1155" s="2">
        <f t="shared" si="23"/>
        <v>0.14999999999417923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235858.66</v>
      </c>
      <c r="D1156" s="1">
        <f>BILANCA!E179</f>
        <v>207644.79</v>
      </c>
      <c r="E1156" s="1">
        <v>0</v>
      </c>
      <c r="F1156" s="1">
        <v>0</v>
      </c>
      <c r="G1156" s="2">
        <f t="shared" si="22"/>
        <v>112648.64551999999</v>
      </c>
      <c r="H1156" s="2">
        <f t="shared" si="23"/>
        <v>0.54999999998835847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24370.43</v>
      </c>
      <c r="D1165" s="1">
        <f>BILANCA!E188</f>
        <v>52349.2</v>
      </c>
      <c r="E1165" s="1">
        <v>0</v>
      </c>
      <c r="F1165" s="1">
        <v>0</v>
      </c>
      <c r="G1165" s="2">
        <f t="shared" si="22"/>
        <v>23490.52706</v>
      </c>
      <c r="H1165" s="2">
        <f t="shared" si="23"/>
        <v>0.62999999999738066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1691.75</v>
      </c>
      <c r="D1166" s="1">
        <f>BILANCA!E189</f>
        <v>3215.5</v>
      </c>
      <c r="E1166" s="1">
        <v>0</v>
      </c>
      <c r="F1166" s="1">
        <v>0</v>
      </c>
      <c r="G1166" s="2">
        <f t="shared" si="22"/>
        <v>1486.46325</v>
      </c>
      <c r="H1166" s="2">
        <f t="shared" si="23"/>
        <v>0.75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85764.84</v>
      </c>
      <c r="D1211" s="1">
        <f>BILANCA!E234</f>
        <v>0</v>
      </c>
      <c r="E1211" s="1">
        <v>0</v>
      </c>
      <c r="F1211" s="1">
        <v>0</v>
      </c>
      <c r="G1211" s="2">
        <f t="shared" si="22"/>
        <v>19554.383519999999</v>
      </c>
      <c r="H1211" s="2">
        <f t="shared" si="23"/>
        <v>0.16000000000349246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85764.84</v>
      </c>
      <c r="D1213" s="1">
        <f>BILANCA!E236</f>
        <v>0</v>
      </c>
      <c r="E1213" s="1">
        <v>0</v>
      </c>
      <c r="F1213" s="1">
        <v>0</v>
      </c>
      <c r="G1213" s="2">
        <f t="shared" si="22"/>
        <v>19725.913199999999</v>
      </c>
      <c r="H1213" s="2">
        <f t="shared" si="23"/>
        <v>0.16000000000349246</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9072827.0399999991</v>
      </c>
      <c r="D1214" s="1">
        <f>BILANCA!E237</f>
        <v>9453938.1700000018</v>
      </c>
      <c r="E1214" s="1">
        <v>0</v>
      </c>
      <c r="F1214" s="1">
        <v>0</v>
      </c>
      <c r="G1214" s="2">
        <f t="shared" si="22"/>
        <v>6463542.4807800008</v>
      </c>
      <c r="H1214" s="2">
        <f t="shared" si="23"/>
        <v>0.21000000089406967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2077892.18</v>
      </c>
      <c r="D1215" s="1">
        <f>BILANCA!E238</f>
        <v>1912343.35</v>
      </c>
      <c r="E1215" s="1">
        <v>0</v>
      </c>
      <c r="F1215" s="1">
        <v>0</v>
      </c>
      <c r="G1215" s="2">
        <f t="shared" si="22"/>
        <v>1369398.3001600001</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2077892.18</v>
      </c>
      <c r="D1216" s="1">
        <f>BILANCA!E239</f>
        <v>1912343.35</v>
      </c>
      <c r="E1216" s="1">
        <v>0</v>
      </c>
      <c r="F1216" s="1">
        <v>0</v>
      </c>
      <c r="G1216" s="2">
        <f t="shared" si="22"/>
        <v>1375300.87904</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2077892.18</v>
      </c>
      <c r="D1218" s="1">
        <f>BILANCA!E241</f>
        <v>1912343.35</v>
      </c>
      <c r="E1218" s="1">
        <v>0</v>
      </c>
      <c r="F1218" s="1">
        <v>0</v>
      </c>
      <c r="G1218" s="2">
        <f t="shared" si="22"/>
        <v>1387106.0367999999</v>
      </c>
      <c r="H1218" s="2">
        <f t="shared" si="23"/>
        <v>0.53000000002793968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5802913.5300000003</v>
      </c>
      <c r="D1222" s="1">
        <f>BILANCA!E245</f>
        <v>6126470.0300000003</v>
      </c>
      <c r="E1222" s="1">
        <v>0</v>
      </c>
      <c r="F1222" s="1">
        <v>0</v>
      </c>
      <c r="G1222" s="2">
        <f t="shared" si="22"/>
        <v>4315349.00801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6245056.9500000002</v>
      </c>
      <c r="D1223" s="1">
        <f>BILANCA!E246</f>
        <v>6288071.8600000003</v>
      </c>
      <c r="E1223" s="1">
        <v>0</v>
      </c>
      <c r="F1223" s="1">
        <v>0</v>
      </c>
      <c r="G1223" s="2">
        <f t="shared" si="22"/>
        <v>4517088.1608000007</v>
      </c>
      <c r="H1223" s="2">
        <f t="shared" si="23"/>
        <v>0.18999999947845936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6245056.9500000002</v>
      </c>
      <c r="D1224" s="1">
        <f>BILANCA!E247</f>
        <v>6288071.8600000003</v>
      </c>
      <c r="E1224" s="1">
        <v>0</v>
      </c>
      <c r="F1224" s="1">
        <v>0</v>
      </c>
      <c r="G1224" s="2">
        <f t="shared" si="22"/>
        <v>4535909.3614699999</v>
      </c>
      <c r="H1224" s="2">
        <f t="shared" si="23"/>
        <v>0.18999999947845936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442143.42</v>
      </c>
      <c r="D1227" s="1">
        <f>BILANCA!E250</f>
        <v>161601.82999999999</v>
      </c>
      <c r="E1227" s="1">
        <v>0</v>
      </c>
      <c r="F1227" s="1">
        <v>0</v>
      </c>
      <c r="G1227" s="2">
        <f t="shared" si="22"/>
        <v>186744.68751999998</v>
      </c>
      <c r="H1227" s="2">
        <f t="shared" si="23"/>
        <v>0.58999999999650754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442143.42</v>
      </c>
      <c r="D1229" s="1">
        <f>BILANCA!E252</f>
        <v>161601.82999999999</v>
      </c>
      <c r="E1229" s="1">
        <v>0</v>
      </c>
      <c r="F1229" s="1">
        <v>0</v>
      </c>
      <c r="G1229" s="2">
        <f t="shared" si="22"/>
        <v>188275.38167999999</v>
      </c>
      <c r="H1229" s="2">
        <f t="shared" si="23"/>
        <v>0.58999999999650754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1192021.33</v>
      </c>
      <c r="D1232" s="1">
        <f>BILANCA!E255</f>
        <v>1415124.79</v>
      </c>
      <c r="E1232" s="1">
        <v>0</v>
      </c>
      <c r="F1232" s="1">
        <v>0</v>
      </c>
      <c r="G1232" s="2">
        <f t="shared" si="22"/>
        <v>1001545.4565900001</v>
      </c>
      <c r="H1232" s="2">
        <f t="shared" si="23"/>
        <v>0.5400000000372529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328340.87</v>
      </c>
      <c r="D1236" s="1">
        <f>BILANCA!E259</f>
        <v>1900400.39</v>
      </c>
      <c r="E1236" s="1">
        <v>0</v>
      </c>
      <c r="F1236" s="1">
        <v>0</v>
      </c>
      <c r="G1236" s="2">
        <f t="shared" si="22"/>
        <v>1044672.83745</v>
      </c>
      <c r="H1236" s="2">
        <f t="shared" si="23"/>
        <v>0.51999999990221113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328340.87</v>
      </c>
      <c r="D1237" s="1">
        <f>BILANCA!E260</f>
        <v>1900400.39</v>
      </c>
      <c r="E1237" s="1">
        <v>0</v>
      </c>
      <c r="F1237" s="1">
        <v>0</v>
      </c>
      <c r="G1237" s="2">
        <f t="shared" si="22"/>
        <v>1048801.9790999999</v>
      </c>
      <c r="H1237" s="2">
        <f t="shared" si="23"/>
        <v>0.51999999990221113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503809.6</v>
      </c>
      <c r="D1240" s="1">
        <f>BILANCA!E264</f>
        <v>720151.71</v>
      </c>
      <c r="E1240" s="1">
        <v>0</v>
      </c>
      <c r="F1240" s="1">
        <v>0</v>
      </c>
      <c r="G1240" s="2">
        <f t="shared" si="22"/>
        <v>499637.04613999999</v>
      </c>
      <c r="H1240" s="2">
        <f t="shared" si="23"/>
        <v>0.69000000006053597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734958.17</v>
      </c>
      <c r="D1241" s="1">
        <f>BILANCA!E265</f>
        <v>723586.09</v>
      </c>
      <c r="E1241" s="1">
        <v>0</v>
      </c>
      <c r="F1241" s="1">
        <v>0</v>
      </c>
      <c r="G1241" s="2">
        <f t="shared" si="22"/>
        <v>562989.63030000008</v>
      </c>
      <c r="H1241" s="2">
        <f t="shared" si="23"/>
        <v>0.26000000000931323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899.7</v>
      </c>
      <c r="D1244" s="1">
        <f>BILANCA!E268</f>
        <v>898.8</v>
      </c>
      <c r="E1244" s="1">
        <v>0</v>
      </c>
      <c r="F1244" s="1">
        <v>0</v>
      </c>
      <c r="G1244" s="2">
        <f t="shared" si="24"/>
        <v>703.99530000000004</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v>
      </c>
      <c r="D1247" s="1">
        <f>BILANCA!E271</f>
        <v>11923.47</v>
      </c>
      <c r="E1247" s="1">
        <v>0</v>
      </c>
      <c r="F1247" s="1">
        <v>0</v>
      </c>
      <c r="G1247" s="2">
        <f t="shared" si="24"/>
        <v>6297.7041600000002</v>
      </c>
      <c r="H1247" s="2">
        <f t="shared" si="23"/>
        <v>0.46999999999934516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15026.49</v>
      </c>
      <c r="D1263" s="1">
        <f>BILANCA!E287</f>
        <v>11181.08</v>
      </c>
      <c r="E1263" s="1">
        <v>0</v>
      </c>
      <c r="F1263" s="1">
        <v>0</v>
      </c>
      <c r="G1263" s="2">
        <f t="shared" si="24"/>
        <v>10468.822</v>
      </c>
      <c r="H1263" s="2">
        <f t="shared" si="23"/>
        <v>0.56999999999970896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476025.45</v>
      </c>
      <c r="D1264" s="1">
        <f>BILANCA!E288</f>
        <v>537563.91</v>
      </c>
      <c r="E1264" s="1">
        <v>0</v>
      </c>
      <c r="F1264" s="1">
        <v>0</v>
      </c>
      <c r="G1264" s="2">
        <f t="shared" si="24"/>
        <v>435874.06887000008</v>
      </c>
      <c r="H1264" s="2">
        <f t="shared" si="23"/>
        <v>0.53999999997904524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1691.75</v>
      </c>
      <c r="D1266" s="1">
        <f>BILANCA!E290</f>
        <v>3215.5</v>
      </c>
      <c r="E1266" s="1">
        <v>0</v>
      </c>
      <c r="F1266" s="1">
        <v>0</v>
      </c>
      <c r="G1266" s="2">
        <f t="shared" si="24"/>
        <v>2298.7382499999999</v>
      </c>
      <c r="H1266" s="2">
        <f t="shared" si="23"/>
        <v>0.75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8280.32</v>
      </c>
      <c r="D1273" s="1">
        <f>BILANCA!E297</f>
        <v>8543.99</v>
      </c>
      <c r="E1273" s="1">
        <v>0</v>
      </c>
      <c r="F1273" s="1">
        <v>0</v>
      </c>
      <c r="G1273" s="2">
        <f t="shared" si="24"/>
        <v>7356.8069999999989</v>
      </c>
      <c r="H1273" s="2">
        <f t="shared" si="23"/>
        <v>0.32999999999992724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4104.8100000000004</v>
      </c>
      <c r="D1274" s="1">
        <f>BILANCA!E298</f>
        <v>19367.86</v>
      </c>
      <c r="E1274" s="1">
        <v>0</v>
      </c>
      <c r="F1274" s="1">
        <v>0</v>
      </c>
      <c r="G1274" s="2">
        <f t="shared" si="24"/>
        <v>12466.594229999999</v>
      </c>
      <c r="H1274" s="2">
        <f t="shared" si="23"/>
        <v>0.32999999999901775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5001147.7</v>
      </c>
      <c r="D1383" s="1">
        <f>'RAS-funkcijski'!E89</f>
        <v>5549628.6200000001</v>
      </c>
      <c r="E1383" s="1">
        <v>0</v>
      </c>
      <c r="F1383" s="1">
        <v>0</v>
      </c>
      <c r="G1383" s="2">
        <f t="shared" si="24"/>
        <v>1368534.4199000001</v>
      </c>
      <c r="H1383" s="2">
        <f t="shared" si="27"/>
        <v>0.67999999970197678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5001147.7</v>
      </c>
      <c r="D1398" s="1">
        <f>'RAS-funkcijski'!E104</f>
        <v>5549628.6200000001</v>
      </c>
      <c r="E1398" s="1">
        <v>0</v>
      </c>
      <c r="F1398" s="1">
        <v>0</v>
      </c>
      <c r="G1398" s="2">
        <f t="shared" si="24"/>
        <v>1610040.4940000002</v>
      </c>
      <c r="H1398" s="2">
        <f t="shared" si="27"/>
        <v>0.67999999970197678</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5001147.7</v>
      </c>
      <c r="D1435" s="13">
        <f>'RAS-funkcijski'!E141</f>
        <v>5549628.6200000001</v>
      </c>
      <c r="E1435" s="13">
        <v>0</v>
      </c>
      <c r="F1435" s="13">
        <v>0</v>
      </c>
      <c r="G1435" s="14">
        <f t="shared" si="24"/>
        <v>2205755.4767800001</v>
      </c>
      <c r="H1435" s="14">
        <f t="shared" si="27"/>
        <v>0.67999999970197678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542.07000000000005</v>
      </c>
      <c r="E1436" s="6">
        <v>0</v>
      </c>
      <c r="F1436" s="6">
        <v>0</v>
      </c>
      <c r="G1436" s="7">
        <f t="shared" si="24"/>
        <v>1.0841400000000001</v>
      </c>
      <c r="H1436" s="7">
        <f t="shared" si="27"/>
        <v>7.0000000000050022E-2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542.07000000000005</v>
      </c>
      <c r="E1437" s="1">
        <v>0</v>
      </c>
      <c r="F1437" s="1">
        <v>0</v>
      </c>
      <c r="G1437" s="2">
        <f t="shared" si="24"/>
        <v>2.1682800000000002</v>
      </c>
      <c r="H1437" s="2">
        <f t="shared" si="27"/>
        <v>7.0000000000050022E-2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542.07000000000005</v>
      </c>
      <c r="E1438" s="1">
        <v>0</v>
      </c>
      <c r="F1438" s="1">
        <v>0</v>
      </c>
      <c r="G1438" s="2">
        <f t="shared" si="24"/>
        <v>3.2524200000000003</v>
      </c>
      <c r="H1438" s="2">
        <f t="shared" si="27"/>
        <v>7.0000000000050022E-2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542.07000000000005</v>
      </c>
      <c r="E1440" s="1">
        <v>0</v>
      </c>
      <c r="F1440" s="1">
        <v>0</v>
      </c>
      <c r="G1440" s="2">
        <f t="shared" si="24"/>
        <v>5.420700000000001</v>
      </c>
      <c r="H1440" s="2">
        <f t="shared" si="27"/>
        <v>7.0000000000050022E-2</v>
      </c>
      <c r="I1440" s="10">
        <f t="shared" si="28"/>
        <v>0.37944900000027121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492743.69</v>
      </c>
      <c r="D1480" s="6"/>
      <c r="E1480" s="6">
        <v>0</v>
      </c>
      <c r="F1480" s="6">
        <v>0</v>
      </c>
      <c r="G1480" s="7">
        <f t="shared" ref="G1480:G1580" si="34">B1480/1000*C1480</f>
        <v>492.74369000000002</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6014465.9199999999</v>
      </c>
      <c r="D1481" s="1">
        <v>0</v>
      </c>
      <c r="E1481" s="1">
        <v>0</v>
      </c>
      <c r="F1481" s="1">
        <v>0</v>
      </c>
      <c r="G1481" s="2">
        <f t="shared" si="34"/>
        <v>12028.931839999999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5858799.46</v>
      </c>
      <c r="D1483" s="1">
        <v>0</v>
      </c>
      <c r="E1483" s="1">
        <v>0</v>
      </c>
      <c r="F1483" s="1">
        <v>0</v>
      </c>
      <c r="G1483" s="2">
        <f t="shared" si="34"/>
        <v>23435.197840000001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3447022.62</v>
      </c>
      <c r="D1484" s="1">
        <v>0</v>
      </c>
      <c r="E1484" s="1">
        <v>0</v>
      </c>
      <c r="F1484" s="1">
        <v>0</v>
      </c>
      <c r="G1484" s="2">
        <f t="shared" si="34"/>
        <v>17235.113100000002</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1924259.59</v>
      </c>
      <c r="D1485" s="1">
        <v>0</v>
      </c>
      <c r="E1485" s="1">
        <v>0</v>
      </c>
      <c r="F1485" s="1">
        <v>0</v>
      </c>
      <c r="G1485" s="2">
        <f t="shared" si="34"/>
        <v>11545.557540000002</v>
      </c>
      <c r="H1485" s="2">
        <f t="shared" si="35"/>
        <v>0.40999999991618097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4815.22</v>
      </c>
      <c r="D1486" s="1">
        <v>0</v>
      </c>
      <c r="E1486" s="1">
        <v>0</v>
      </c>
      <c r="F1486" s="1">
        <v>0</v>
      </c>
      <c r="G1486" s="2">
        <f t="shared" si="34"/>
        <v>33.706540000000004</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482702.03</v>
      </c>
      <c r="D1491" s="1">
        <v>0</v>
      </c>
      <c r="E1491" s="1">
        <v>0</v>
      </c>
      <c r="F1491" s="1">
        <v>0</v>
      </c>
      <c r="G1491" s="2">
        <f t="shared" si="34"/>
        <v>5792.4243600000009</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155666.46</v>
      </c>
      <c r="D1492" s="1">
        <v>0</v>
      </c>
      <c r="E1492" s="1">
        <v>0</v>
      </c>
      <c r="F1492" s="1">
        <v>0</v>
      </c>
      <c r="G1492" s="2">
        <f t="shared" si="34"/>
        <v>2023.6639799999998</v>
      </c>
      <c r="H1492" s="2">
        <f t="shared" si="35"/>
        <v>0.45999999999185093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5955249.1199999992</v>
      </c>
      <c r="D1499" s="1">
        <v>0</v>
      </c>
      <c r="E1499" s="1">
        <v>0</v>
      </c>
      <c r="F1499" s="1">
        <v>0</v>
      </c>
      <c r="G1499" s="2">
        <f t="shared" si="34"/>
        <v>119104.98239999998</v>
      </c>
      <c r="H1499" s="2">
        <f t="shared" si="35"/>
        <v>0.11999999918043613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5801106.4099999992</v>
      </c>
      <c r="D1501" s="1">
        <v>0</v>
      </c>
      <c r="E1501" s="1">
        <v>0</v>
      </c>
      <c r="F1501" s="1">
        <v>0</v>
      </c>
      <c r="G1501" s="2">
        <f t="shared" si="34"/>
        <v>127624.34101999998</v>
      </c>
      <c r="H1501" s="2">
        <f t="shared" si="35"/>
        <v>0.40999999921768904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3389094.47</v>
      </c>
      <c r="D1502" s="1">
        <v>0</v>
      </c>
      <c r="E1502" s="1">
        <v>0</v>
      </c>
      <c r="F1502" s="1">
        <v>0</v>
      </c>
      <c r="G1502" s="2">
        <f t="shared" si="34"/>
        <v>77949.172810000004</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1952473.46</v>
      </c>
      <c r="D1503" s="1">
        <v>0</v>
      </c>
      <c r="E1503" s="1">
        <v>0</v>
      </c>
      <c r="F1503" s="1">
        <v>0</v>
      </c>
      <c r="G1503" s="2">
        <f t="shared" si="34"/>
        <v>46859.363039999997</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4815.22</v>
      </c>
      <c r="D1504" s="1">
        <v>0</v>
      </c>
      <c r="E1504" s="1">
        <v>0</v>
      </c>
      <c r="F1504" s="1">
        <v>0</v>
      </c>
      <c r="G1504" s="2">
        <f t="shared" si="34"/>
        <v>120.38050000000001</v>
      </c>
      <c r="H1504" s="2">
        <f t="shared" si="35"/>
        <v>0.22000000000025466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454723.26</v>
      </c>
      <c r="D1509" s="1">
        <v>0</v>
      </c>
      <c r="E1509" s="1">
        <v>0</v>
      </c>
      <c r="F1509" s="1">
        <v>0</v>
      </c>
      <c r="G1509" s="2">
        <f t="shared" si="34"/>
        <v>13641.6978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154142.71</v>
      </c>
      <c r="D1510" s="1">
        <v>0</v>
      </c>
      <c r="E1510" s="1">
        <v>0</v>
      </c>
      <c r="F1510" s="1">
        <v>0</v>
      </c>
      <c r="G1510" s="2">
        <f t="shared" si="34"/>
        <v>4778.4240099999997</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551960.49000000115</v>
      </c>
      <c r="D1517" s="1">
        <v>0</v>
      </c>
      <c r="E1517" s="1">
        <v>0</v>
      </c>
      <c r="F1517" s="1">
        <v>0</v>
      </c>
      <c r="G1517" s="2">
        <f t="shared" si="34"/>
        <v>20974.498620000042</v>
      </c>
      <c r="H1517" s="2">
        <f t="shared" si="35"/>
        <v>0.49000000115483999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11181.08</v>
      </c>
      <c r="D1518" s="1">
        <v>0</v>
      </c>
      <c r="E1518" s="1">
        <v>0</v>
      </c>
      <c r="F1518" s="1">
        <v>0</v>
      </c>
      <c r="G1518" s="2">
        <f t="shared" si="34"/>
        <v>436.06211999999999</v>
      </c>
      <c r="H1518" s="2">
        <f t="shared" si="35"/>
        <v>7.999999999992724E-2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11181.08</v>
      </c>
      <c r="D1524" s="1">
        <v>0</v>
      </c>
      <c r="E1524" s="1">
        <v>0</v>
      </c>
      <c r="F1524" s="1">
        <v>0</v>
      </c>
      <c r="G1524" s="2">
        <f t="shared" si="34"/>
        <v>503.14859999999999</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11181.08</v>
      </c>
      <c r="D1530" s="1">
        <v>0</v>
      </c>
      <c r="E1530" s="1">
        <v>0</v>
      </c>
      <c r="F1530" s="1">
        <v>0</v>
      </c>
      <c r="G1530" s="2">
        <f t="shared" si="34"/>
        <v>570.23507999999993</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10970.9</v>
      </c>
      <c r="D1531" s="1">
        <v>0</v>
      </c>
      <c r="E1531" s="1">
        <v>0</v>
      </c>
      <c r="F1531" s="1">
        <v>0</v>
      </c>
      <c r="G1531" s="2">
        <f t="shared" si="34"/>
        <v>570.4867999999999</v>
      </c>
      <c r="H1531" s="2">
        <f t="shared" si="35"/>
        <v>0.1000000000003638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158.93</v>
      </c>
      <c r="D1532" s="1">
        <v>0</v>
      </c>
      <c r="E1532" s="1">
        <v>0</v>
      </c>
      <c r="F1532" s="1">
        <v>0</v>
      </c>
      <c r="G1532" s="2">
        <f t="shared" si="34"/>
        <v>8.4232899999999997</v>
      </c>
      <c r="H1532" s="2">
        <f t="shared" si="35"/>
        <v>6.9999999999993179E-2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51.25</v>
      </c>
      <c r="D1533" s="1">
        <v>0</v>
      </c>
      <c r="E1533" s="1">
        <v>0</v>
      </c>
      <c r="F1533" s="1">
        <v>0</v>
      </c>
      <c r="G1533" s="2">
        <f t="shared" si="34"/>
        <v>2.7675000000000001</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540779.41</v>
      </c>
      <c r="D1576" s="1">
        <v>0</v>
      </c>
      <c r="E1576" s="1">
        <v>0</v>
      </c>
      <c r="F1576" s="1">
        <v>0</v>
      </c>
      <c r="G1576" s="2">
        <f t="shared" si="34"/>
        <v>52455.602770000005</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537563.91</v>
      </c>
      <c r="D1578" s="1">
        <v>0</v>
      </c>
      <c r="E1578" s="1">
        <v>0</v>
      </c>
      <c r="F1578" s="1">
        <v>0</v>
      </c>
      <c r="G1578" s="2">
        <f t="shared" si="34"/>
        <v>53218.827090000006</v>
      </c>
      <c r="H1578" s="2">
        <f t="shared" si="35"/>
        <v>8.999999996740371E-2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3215.5</v>
      </c>
      <c r="D1579" s="1">
        <v>0</v>
      </c>
      <c r="E1579" s="1">
        <v>0</v>
      </c>
      <c r="F1579" s="1">
        <v>0</v>
      </c>
      <c r="G1579" s="2">
        <f t="shared" si="34"/>
        <v>321.55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32344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6207198.8700000001</v>
      </c>
      <c r="I16" s="170">
        <f>'PR-RAS'!E6</f>
        <v>5873185.1200000001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4559004.2800000012</v>
      </c>
      <c r="I17" s="170">
        <f>'PR-RAS'!E151</f>
        <v>5337272.46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5802913.5299999993</v>
      </c>
      <c r="I18" s="170">
        <f>'PR-RAS'!E645</f>
        <v>6126470.0300000003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2075659.5899999996</v>
      </c>
      <c r="I20" s="173">
        <f>BILANCA!E7</f>
        <v>1912343.3499999999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7575675.9800000004</v>
      </c>
      <c r="I21" s="175">
        <f>BILANCA!E68</f>
        <v>8093555.3099999996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578508.53</v>
      </c>
      <c r="I22" s="175">
        <f>BILANCA!E176</f>
        <v>551960.49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9072827.0399999991</v>
      </c>
      <c r="I23" s="177">
        <f>BILANCA!E237</f>
        <v>9453938.1700000018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5001147.7</v>
      </c>
      <c r="I28" s="179">
        <f>'RAS-funkcijski'!E141</f>
        <v>5549628.6200000001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542.07000000000005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492743.69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551960.49000000115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11181.08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540779.41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5"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6207198.8700000001</v>
      </c>
      <c r="E6" s="51">
        <f>E7+E44+E50+E82+E106+E124+E133+E139</f>
        <v>5873185.1200000001</v>
      </c>
      <c r="F6" s="52">
        <f t="shared" ref="F6:F131" si="0">IF(D6&lt;&gt;0,IF(E6/D6&gt;=100,"&gt;&gt;100",E6/D6*100),"-")</f>
        <v>94.618929456017256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307478.98</v>
      </c>
      <c r="E50" s="51">
        <f>E51+E54+E59+E62+E65+E68+E71+E74+E77</f>
        <v>377177.67000000004</v>
      </c>
      <c r="F50" s="52">
        <f t="shared" si="0"/>
        <v>122.66779016894101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182963.65</v>
      </c>
      <c r="E62" s="51">
        <f t="shared" si="13"/>
        <v>159710.54</v>
      </c>
      <c r="F62" s="52">
        <f t="shared" si="0"/>
        <v>87.290858047486481</v>
      </c>
    </row>
    <row r="63" spans="1:6" ht="12.75" customHeight="1" x14ac:dyDescent="0.2">
      <c r="A63" s="53">
        <v>6341</v>
      </c>
      <c r="B63" s="85" t="s">
        <v>172</v>
      </c>
      <c r="C63" s="50" t="s">
        <v>173</v>
      </c>
      <c r="D63" s="242">
        <v>182963.65</v>
      </c>
      <c r="E63" s="242">
        <v>159710.54</v>
      </c>
      <c r="F63" s="52">
        <f t="shared" si="0"/>
        <v>87.290858047486481</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69574.14</v>
      </c>
      <c r="E68" s="51">
        <f t="shared" si="15"/>
        <v>34002.730000000003</v>
      </c>
      <c r="F68" s="52">
        <f t="shared" si="0"/>
        <v>48.872655845979565</v>
      </c>
    </row>
    <row r="69" spans="1:6" ht="12.75" customHeight="1" x14ac:dyDescent="0.2">
      <c r="A69" s="53" t="s">
        <v>184</v>
      </c>
      <c r="B69" s="85" t="s">
        <v>185</v>
      </c>
      <c r="C69" s="50" t="s">
        <v>184</v>
      </c>
      <c r="D69" s="242">
        <v>69574.14</v>
      </c>
      <c r="E69" s="242">
        <v>34002.730000000003</v>
      </c>
      <c r="F69" s="52">
        <f t="shared" si="0"/>
        <v>48.872655845979565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54941.19</v>
      </c>
      <c r="E74" s="51">
        <f t="shared" si="17"/>
        <v>183464.4</v>
      </c>
      <c r="F74" s="52">
        <f t="shared" si="0"/>
        <v>333.92869721241931</v>
      </c>
    </row>
    <row r="75" spans="1:6" ht="12.75" customHeight="1" x14ac:dyDescent="0.2">
      <c r="A75" s="53" t="s">
        <v>196</v>
      </c>
      <c r="B75" s="85" t="s">
        <v>197</v>
      </c>
      <c r="C75" s="50" t="s">
        <v>196</v>
      </c>
      <c r="D75" s="242">
        <v>54941.19</v>
      </c>
      <c r="E75" s="242">
        <v>183464.4</v>
      </c>
      <c r="F75" s="52">
        <f t="shared" si="0"/>
        <v>333.92869721241931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61170.25</v>
      </c>
      <c r="E82" s="51">
        <f t="shared" si="19"/>
        <v>77869.5</v>
      </c>
      <c r="F82" s="52">
        <f t="shared" si="0"/>
        <v>127.2996268610967</v>
      </c>
    </row>
    <row r="83" spans="1:6" ht="12.75" customHeight="1" x14ac:dyDescent="0.2">
      <c r="A83" s="53">
        <v>641</v>
      </c>
      <c r="B83" s="85" t="s">
        <v>212</v>
      </c>
      <c r="C83" s="50" t="s">
        <v>213</v>
      </c>
      <c r="D83" s="51">
        <f t="shared" ref="D83:E83" si="20">SUM(D84:D90)</f>
        <v>61170.25</v>
      </c>
      <c r="E83" s="51">
        <f t="shared" si="20"/>
        <v>77869.5</v>
      </c>
      <c r="F83" s="52">
        <f t="shared" si="0"/>
        <v>127.2996268610967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56968</v>
      </c>
      <c r="E85" s="242">
        <v>75679.38</v>
      </c>
      <c r="F85" s="52">
        <f t="shared" si="0"/>
        <v>132.84542199129336</v>
      </c>
    </row>
    <row r="86" spans="1:6" ht="12.75" customHeight="1" x14ac:dyDescent="0.2">
      <c r="A86" s="53">
        <v>6414</v>
      </c>
      <c r="B86" s="85" t="s">
        <v>218</v>
      </c>
      <c r="C86" s="50" t="s">
        <v>219</v>
      </c>
      <c r="D86" s="242">
        <v>4202.25</v>
      </c>
      <c r="E86" s="242">
        <v>2190.12</v>
      </c>
      <c r="F86" s="52">
        <f t="shared" si="0"/>
        <v>52.117794038907725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195236.32</v>
      </c>
      <c r="E106" s="51">
        <f t="shared" si="23"/>
        <v>260676.1</v>
      </c>
      <c r="F106" s="52">
        <f t="shared" si="0"/>
        <v>133.51824086829745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195236.32</v>
      </c>
      <c r="E112" s="51">
        <f t="shared" si="25"/>
        <v>260676.1</v>
      </c>
      <c r="F112" s="52">
        <f t="shared" si="0"/>
        <v>133.51824086829745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195236.32</v>
      </c>
      <c r="E117" s="242">
        <v>260676.1</v>
      </c>
      <c r="F117" s="52">
        <f t="shared" si="0"/>
        <v>133.51824086829745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3619422.32</v>
      </c>
      <c r="E124" s="51">
        <f t="shared" si="27"/>
        <v>2782894.0800000001</v>
      </c>
      <c r="F124" s="52">
        <f t="shared" si="0"/>
        <v>76.887796834938015</v>
      </c>
    </row>
    <row r="125" spans="1:6" ht="12.75" customHeight="1" x14ac:dyDescent="0.2">
      <c r="A125" s="53">
        <v>661</v>
      </c>
      <c r="B125" s="86" t="s">
        <v>296</v>
      </c>
      <c r="C125" s="50" t="s">
        <v>297</v>
      </c>
      <c r="D125" s="51">
        <f t="shared" ref="D125:E125" si="28">SUM(D126:D127)</f>
        <v>3616762.32</v>
      </c>
      <c r="E125" s="51">
        <f t="shared" si="28"/>
        <v>2730520.75</v>
      </c>
      <c r="F125" s="52">
        <f t="shared" si="0"/>
        <v>75.496272865395269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3616762.32</v>
      </c>
      <c r="E127" s="242">
        <v>2730520.75</v>
      </c>
      <c r="F127" s="52">
        <f t="shared" si="0"/>
        <v>75.496272865395269</v>
      </c>
    </row>
    <row r="128" spans="1:6" ht="24" x14ac:dyDescent="0.2">
      <c r="A128" s="53">
        <v>663</v>
      </c>
      <c r="B128" s="231" t="s">
        <v>302</v>
      </c>
      <c r="C128" s="50" t="s">
        <v>303</v>
      </c>
      <c r="D128" s="51">
        <f t="shared" ref="D128:E128" si="29">SUM(D129:D132)</f>
        <v>2660</v>
      </c>
      <c r="E128" s="51">
        <f t="shared" si="29"/>
        <v>52373.33</v>
      </c>
      <c r="F128" s="52">
        <f t="shared" si="0"/>
        <v>1968.922180451128</v>
      </c>
    </row>
    <row r="129" spans="1:6" ht="12.75" customHeight="1" x14ac:dyDescent="0.2">
      <c r="A129" s="53">
        <v>6631</v>
      </c>
      <c r="B129" s="86" t="s">
        <v>304</v>
      </c>
      <c r="C129" s="50" t="s">
        <v>305</v>
      </c>
      <c r="D129" s="242">
        <v>0</v>
      </c>
      <c r="E129" s="242">
        <v>1619</v>
      </c>
      <c r="F129" s="52" t="str">
        <f t="shared" si="0"/>
        <v>-</v>
      </c>
    </row>
    <row r="130" spans="1:6" ht="12.75" customHeight="1" x14ac:dyDescent="0.2">
      <c r="A130" s="53">
        <v>6632</v>
      </c>
      <c r="B130" s="232" t="s">
        <v>306</v>
      </c>
      <c r="C130" s="50" t="s">
        <v>307</v>
      </c>
      <c r="D130" s="242">
        <v>2660</v>
      </c>
      <c r="E130" s="242">
        <v>50754.33</v>
      </c>
      <c r="F130" s="52">
        <f t="shared" si="0"/>
        <v>1908.0575187969928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2021826.76</v>
      </c>
      <c r="E133" s="51">
        <f t="shared" si="30"/>
        <v>2374567.77</v>
      </c>
      <c r="F133" s="52">
        <f t="shared" ref="F133:F223" si="31">IF(D133&lt;&gt;0,IF(E133/D133&gt;=100,"&gt;&gt;100",E133/D133*100),"-")</f>
        <v>117.44664859416541</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2021826.76</v>
      </c>
      <c r="E138" s="242">
        <v>2374567.77</v>
      </c>
      <c r="F138" s="52">
        <f t="shared" si="31"/>
        <v>117.44664859416541</v>
      </c>
    </row>
    <row r="139" spans="1:6" ht="12.75" customHeight="1" x14ac:dyDescent="0.2">
      <c r="A139" s="53">
        <v>68</v>
      </c>
      <c r="B139" s="85" t="s">
        <v>324</v>
      </c>
      <c r="C139" s="50" t="s">
        <v>325</v>
      </c>
      <c r="D139" s="51">
        <f t="shared" ref="D139:E139" si="33">D140+D150</f>
        <v>2064.2399999999998</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2064.2399999999998</v>
      </c>
      <c r="E150" s="242"/>
      <c r="F150" s="52">
        <f t="shared" si="31"/>
        <v>0</v>
      </c>
    </row>
    <row r="151" spans="1:6" ht="12.75" customHeight="1" x14ac:dyDescent="0.2">
      <c r="A151" s="53">
        <v>3</v>
      </c>
      <c r="B151" s="85" t="s">
        <v>348</v>
      </c>
      <c r="C151" s="50" t="s">
        <v>56</v>
      </c>
      <c r="D151" s="51">
        <f t="shared" ref="D151:E151" si="35">D152+D163+D196+D215+D224+D252+D263</f>
        <v>4559004.2800000012</v>
      </c>
      <c r="E151" s="51">
        <f t="shared" si="35"/>
        <v>5337272.46</v>
      </c>
      <c r="F151" s="52">
        <f t="shared" si="31"/>
        <v>117.07101226937209</v>
      </c>
    </row>
    <row r="152" spans="1:6" ht="12.75" customHeight="1" x14ac:dyDescent="0.2">
      <c r="A152" s="53">
        <v>31</v>
      </c>
      <c r="B152" s="85" t="s">
        <v>349</v>
      </c>
      <c r="C152" s="50" t="s">
        <v>35</v>
      </c>
      <c r="D152" s="51">
        <f t="shared" ref="D152:E152" si="36">D153+D158+D159</f>
        <v>2741182.95</v>
      </c>
      <c r="E152" s="51">
        <f t="shared" si="36"/>
        <v>3435479.64</v>
      </c>
      <c r="F152" s="52">
        <f t="shared" si="31"/>
        <v>125.32836015195556</v>
      </c>
    </row>
    <row r="153" spans="1:6" ht="12.75" customHeight="1" x14ac:dyDescent="0.2">
      <c r="A153" s="53">
        <v>311</v>
      </c>
      <c r="B153" s="85" t="s">
        <v>350</v>
      </c>
      <c r="C153" s="50" t="s">
        <v>351</v>
      </c>
      <c r="D153" s="51">
        <f t="shared" ref="D153:E153" si="37">SUM(D154:D157)</f>
        <v>2295863.13</v>
      </c>
      <c r="E153" s="51">
        <f t="shared" si="37"/>
        <v>2907041.83</v>
      </c>
      <c r="F153" s="52">
        <f t="shared" si="31"/>
        <v>126.62086829191774</v>
      </c>
    </row>
    <row r="154" spans="1:6" ht="12.75" customHeight="1" x14ac:dyDescent="0.2">
      <c r="A154" s="53">
        <v>3111</v>
      </c>
      <c r="B154" s="85" t="s">
        <v>352</v>
      </c>
      <c r="C154" s="50" t="s">
        <v>353</v>
      </c>
      <c r="D154" s="242">
        <v>2295863.13</v>
      </c>
      <c r="E154" s="242">
        <v>2907041.83</v>
      </c>
      <c r="F154" s="52">
        <f t="shared" si="31"/>
        <v>126.62086829191774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101683.45</v>
      </c>
      <c r="E158" s="242">
        <v>104520.66</v>
      </c>
      <c r="F158" s="52">
        <f t="shared" si="31"/>
        <v>102.79023774272018</v>
      </c>
    </row>
    <row r="159" spans="1:6" ht="12.75" customHeight="1" x14ac:dyDescent="0.2">
      <c r="A159" s="53">
        <v>313</v>
      </c>
      <c r="B159" s="85" t="s">
        <v>362</v>
      </c>
      <c r="C159" s="50" t="s">
        <v>363</v>
      </c>
      <c r="D159" s="51">
        <f t="shared" ref="D159:E159" si="38">SUM(D160:D162)</f>
        <v>343636.37</v>
      </c>
      <c r="E159" s="51">
        <f t="shared" si="38"/>
        <v>423917.15</v>
      </c>
      <c r="F159" s="52">
        <f t="shared" si="31"/>
        <v>123.3621313133997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343636.37</v>
      </c>
      <c r="E161" s="242">
        <v>423917.15</v>
      </c>
      <c r="F161" s="52">
        <f t="shared" si="31"/>
        <v>123.3621313133997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1812901.8500000003</v>
      </c>
      <c r="E163" s="51">
        <f t="shared" si="39"/>
        <v>1896693.8699999996</v>
      </c>
      <c r="F163" s="52">
        <f t="shared" si="31"/>
        <v>104.62198325849795</v>
      </c>
    </row>
    <row r="164" spans="1:6" ht="12.75" customHeight="1" x14ac:dyDescent="0.2">
      <c r="A164" s="53">
        <v>321</v>
      </c>
      <c r="B164" s="85" t="s">
        <v>371</v>
      </c>
      <c r="C164" s="50" t="s">
        <v>372</v>
      </c>
      <c r="D164" s="51">
        <f t="shared" ref="D164:E164" si="40">SUM(D165:D168)</f>
        <v>147399.99000000002</v>
      </c>
      <c r="E164" s="51">
        <f t="shared" si="40"/>
        <v>147098.09000000003</v>
      </c>
      <c r="F164" s="52">
        <f t="shared" si="31"/>
        <v>99.79518316113861</v>
      </c>
    </row>
    <row r="165" spans="1:6" ht="12.75" customHeight="1" x14ac:dyDescent="0.2">
      <c r="A165" s="53">
        <v>3211</v>
      </c>
      <c r="B165" s="85" t="s">
        <v>373</v>
      </c>
      <c r="C165" s="50" t="s">
        <v>374</v>
      </c>
      <c r="D165" s="242">
        <v>12991.86</v>
      </c>
      <c r="E165" s="242">
        <v>15210.91</v>
      </c>
      <c r="F165" s="52">
        <f t="shared" si="31"/>
        <v>117.08031028659482</v>
      </c>
    </row>
    <row r="166" spans="1:6" ht="12.75" customHeight="1" x14ac:dyDescent="0.2">
      <c r="A166" s="53">
        <v>3212</v>
      </c>
      <c r="B166" s="85" t="s">
        <v>375</v>
      </c>
      <c r="C166" s="50" t="s">
        <v>376</v>
      </c>
      <c r="D166" s="242">
        <v>110947</v>
      </c>
      <c r="E166" s="242">
        <v>105426.02</v>
      </c>
      <c r="F166" s="52">
        <f t="shared" si="31"/>
        <v>95.023768105491811</v>
      </c>
    </row>
    <row r="167" spans="1:6" ht="12.75" customHeight="1" x14ac:dyDescent="0.2">
      <c r="A167" s="53">
        <v>3213</v>
      </c>
      <c r="B167" s="85" t="s">
        <v>377</v>
      </c>
      <c r="C167" s="50" t="s">
        <v>378</v>
      </c>
      <c r="D167" s="242">
        <v>19551.87</v>
      </c>
      <c r="E167" s="242">
        <v>17011.900000000001</v>
      </c>
      <c r="F167" s="52">
        <f t="shared" si="31"/>
        <v>87.009068697776755</v>
      </c>
    </row>
    <row r="168" spans="1:6" ht="12.75" customHeight="1" x14ac:dyDescent="0.2">
      <c r="A168" s="53">
        <v>3214</v>
      </c>
      <c r="B168" s="85" t="s">
        <v>379</v>
      </c>
      <c r="C168" s="50" t="s">
        <v>380</v>
      </c>
      <c r="D168" s="242">
        <v>3909.26</v>
      </c>
      <c r="E168" s="242">
        <v>9449.26</v>
      </c>
      <c r="F168" s="52">
        <f t="shared" si="31"/>
        <v>241.71480024352437</v>
      </c>
    </row>
    <row r="169" spans="1:6" ht="12.75" customHeight="1" x14ac:dyDescent="0.2">
      <c r="A169" s="53">
        <v>322</v>
      </c>
      <c r="B169" s="85" t="s">
        <v>381</v>
      </c>
      <c r="C169" s="50" t="s">
        <v>382</v>
      </c>
      <c r="D169" s="51">
        <f t="shared" ref="D169:E169" si="41">SUM(D170:D176)</f>
        <v>1140801.6700000004</v>
      </c>
      <c r="E169" s="51">
        <f t="shared" si="41"/>
        <v>1265636.0499999996</v>
      </c>
      <c r="F169" s="52">
        <f t="shared" si="31"/>
        <v>110.94268910037614</v>
      </c>
    </row>
    <row r="170" spans="1:6" ht="12.75" customHeight="1" x14ac:dyDescent="0.2">
      <c r="A170" s="53">
        <v>3221</v>
      </c>
      <c r="B170" s="85" t="s">
        <v>383</v>
      </c>
      <c r="C170" s="50" t="s">
        <v>384</v>
      </c>
      <c r="D170" s="242">
        <v>47313.919999999998</v>
      </c>
      <c r="E170" s="242">
        <v>56339.89</v>
      </c>
      <c r="F170" s="52">
        <f t="shared" si="31"/>
        <v>119.07677486879126</v>
      </c>
    </row>
    <row r="171" spans="1:6" ht="12.75" customHeight="1" x14ac:dyDescent="0.2">
      <c r="A171" s="53">
        <v>3222</v>
      </c>
      <c r="B171" s="85" t="s">
        <v>385</v>
      </c>
      <c r="C171" s="50" t="s">
        <v>386</v>
      </c>
      <c r="D171" s="242">
        <v>986274.64</v>
      </c>
      <c r="E171" s="242">
        <v>1108149.74</v>
      </c>
      <c r="F171" s="52">
        <f t="shared" si="31"/>
        <v>112.35711586379227</v>
      </c>
    </row>
    <row r="172" spans="1:6" ht="12.75" customHeight="1" x14ac:dyDescent="0.2">
      <c r="A172" s="53">
        <v>3223</v>
      </c>
      <c r="B172" s="85" t="s">
        <v>387</v>
      </c>
      <c r="C172" s="50" t="s">
        <v>388</v>
      </c>
      <c r="D172" s="242">
        <v>91061.29</v>
      </c>
      <c r="E172" s="242">
        <v>83182.399999999994</v>
      </c>
      <c r="F172" s="52">
        <f t="shared" si="31"/>
        <v>91.347706583115624</v>
      </c>
    </row>
    <row r="173" spans="1:6" ht="12.75" customHeight="1" x14ac:dyDescent="0.2">
      <c r="A173" s="53">
        <v>3224</v>
      </c>
      <c r="B173" s="85" t="s">
        <v>389</v>
      </c>
      <c r="C173" s="50" t="s">
        <v>390</v>
      </c>
      <c r="D173" s="242">
        <v>244.36</v>
      </c>
      <c r="E173" s="242">
        <v>72.17</v>
      </c>
      <c r="F173" s="52">
        <f t="shared" si="31"/>
        <v>29.534293665084299</v>
      </c>
    </row>
    <row r="174" spans="1:6" ht="12.75" customHeight="1" x14ac:dyDescent="0.2">
      <c r="A174" s="53">
        <v>3225</v>
      </c>
      <c r="B174" s="85" t="s">
        <v>391</v>
      </c>
      <c r="C174" s="50" t="s">
        <v>392</v>
      </c>
      <c r="D174" s="242">
        <v>3728.86</v>
      </c>
      <c r="E174" s="242">
        <v>7090.4</v>
      </c>
      <c r="F174" s="52">
        <f t="shared" si="31"/>
        <v>190.14926814093315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12178.6</v>
      </c>
      <c r="E176" s="242">
        <v>10801.45</v>
      </c>
      <c r="F176" s="52">
        <f t="shared" si="31"/>
        <v>88.69204998932554</v>
      </c>
    </row>
    <row r="177" spans="1:6" ht="12.75" customHeight="1" x14ac:dyDescent="0.2">
      <c r="A177" s="53">
        <v>323</v>
      </c>
      <c r="B177" s="85" t="s">
        <v>397</v>
      </c>
      <c r="C177" s="50" t="s">
        <v>398</v>
      </c>
      <c r="D177" s="51">
        <f t="shared" ref="D177:E177" si="42">SUM(D178:D186)</f>
        <v>466517.99</v>
      </c>
      <c r="E177" s="51">
        <f t="shared" si="42"/>
        <v>428393.58</v>
      </c>
      <c r="F177" s="52">
        <f t="shared" si="31"/>
        <v>91.827879992366434</v>
      </c>
    </row>
    <row r="178" spans="1:6" ht="12.75" customHeight="1" x14ac:dyDescent="0.2">
      <c r="A178" s="53">
        <v>3231</v>
      </c>
      <c r="B178" s="85" t="s">
        <v>399</v>
      </c>
      <c r="C178" s="50" t="s">
        <v>400</v>
      </c>
      <c r="D178" s="242">
        <v>25786.240000000002</v>
      </c>
      <c r="E178" s="242">
        <v>28293.46</v>
      </c>
      <c r="F178" s="52">
        <f t="shared" si="31"/>
        <v>109.72309262614479</v>
      </c>
    </row>
    <row r="179" spans="1:6" ht="12.75" customHeight="1" x14ac:dyDescent="0.2">
      <c r="A179" s="53">
        <v>3232</v>
      </c>
      <c r="B179" s="85" t="s">
        <v>401</v>
      </c>
      <c r="C179" s="50" t="s">
        <v>402</v>
      </c>
      <c r="D179" s="242">
        <v>77681.42</v>
      </c>
      <c r="E179" s="242">
        <v>73561.47</v>
      </c>
      <c r="F179" s="52">
        <f t="shared" si="31"/>
        <v>94.696350813360525</v>
      </c>
    </row>
    <row r="180" spans="1:6" ht="12.75" customHeight="1" x14ac:dyDescent="0.2">
      <c r="A180" s="53">
        <v>3233</v>
      </c>
      <c r="B180" s="85" t="s">
        <v>403</v>
      </c>
      <c r="C180" s="50" t="s">
        <v>404</v>
      </c>
      <c r="D180" s="242">
        <v>32192.59</v>
      </c>
      <c r="E180" s="242">
        <v>7847.12</v>
      </c>
      <c r="F180" s="52">
        <f t="shared" si="31"/>
        <v>24.375547292094236</v>
      </c>
    </row>
    <row r="181" spans="1:6" ht="12.75" customHeight="1" x14ac:dyDescent="0.2">
      <c r="A181" s="53">
        <v>3234</v>
      </c>
      <c r="B181" s="85" t="s">
        <v>405</v>
      </c>
      <c r="C181" s="50" t="s">
        <v>406</v>
      </c>
      <c r="D181" s="242">
        <v>36557.71</v>
      </c>
      <c r="E181" s="242">
        <v>37128.51</v>
      </c>
      <c r="F181" s="52">
        <f t="shared" si="31"/>
        <v>101.56136694557729</v>
      </c>
    </row>
    <row r="182" spans="1:6" ht="12.75" customHeight="1" x14ac:dyDescent="0.2">
      <c r="A182" s="53">
        <v>3235</v>
      </c>
      <c r="B182" s="85" t="s">
        <v>407</v>
      </c>
      <c r="C182" s="50" t="s">
        <v>408</v>
      </c>
      <c r="D182" s="242">
        <v>18094.03</v>
      </c>
      <c r="E182" s="242">
        <v>16458.87</v>
      </c>
      <c r="F182" s="52">
        <f t="shared" si="31"/>
        <v>90.962986134100589</v>
      </c>
    </row>
    <row r="183" spans="1:6" ht="12.75" customHeight="1" x14ac:dyDescent="0.2">
      <c r="A183" s="53">
        <v>3236</v>
      </c>
      <c r="B183" s="85" t="s">
        <v>409</v>
      </c>
      <c r="C183" s="50" t="s">
        <v>410</v>
      </c>
      <c r="D183" s="242">
        <v>48847.51</v>
      </c>
      <c r="E183" s="242">
        <v>58319.63</v>
      </c>
      <c r="F183" s="52">
        <f t="shared" si="31"/>
        <v>119.39120335918862</v>
      </c>
    </row>
    <row r="184" spans="1:6" ht="12.75" customHeight="1" x14ac:dyDescent="0.2">
      <c r="A184" s="53">
        <v>3237</v>
      </c>
      <c r="B184" s="85" t="s">
        <v>411</v>
      </c>
      <c r="C184" s="50" t="s">
        <v>412</v>
      </c>
      <c r="D184" s="242">
        <v>176359.94</v>
      </c>
      <c r="E184" s="242">
        <v>171781.84</v>
      </c>
      <c r="F184" s="52">
        <f t="shared" si="31"/>
        <v>97.404115696569178</v>
      </c>
    </row>
    <row r="185" spans="1:6" ht="12.75" customHeight="1" x14ac:dyDescent="0.2">
      <c r="A185" s="53">
        <v>3238</v>
      </c>
      <c r="B185" s="85" t="s">
        <v>413</v>
      </c>
      <c r="C185" s="50" t="s">
        <v>414</v>
      </c>
      <c r="D185" s="242">
        <v>3913.71</v>
      </c>
      <c r="E185" s="242">
        <v>5634.44</v>
      </c>
      <c r="F185" s="52">
        <f t="shared" si="31"/>
        <v>143.96672211277789</v>
      </c>
    </row>
    <row r="186" spans="1:6" ht="12.75" customHeight="1" x14ac:dyDescent="0.2">
      <c r="A186" s="53">
        <v>3239</v>
      </c>
      <c r="B186" s="85" t="s">
        <v>415</v>
      </c>
      <c r="C186" s="50" t="s">
        <v>416</v>
      </c>
      <c r="D186" s="242">
        <v>47084.84</v>
      </c>
      <c r="E186" s="242">
        <v>29368.240000000002</v>
      </c>
      <c r="F186" s="52">
        <f t="shared" si="31"/>
        <v>62.373027071983266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58182.200000000004</v>
      </c>
      <c r="E188" s="51">
        <f t="shared" si="43"/>
        <v>55566.150000000009</v>
      </c>
      <c r="F188" s="52">
        <f t="shared" si="31"/>
        <v>95.503693569510958</v>
      </c>
    </row>
    <row r="189" spans="1:6" ht="12.75" customHeight="1" x14ac:dyDescent="0.2">
      <c r="A189" s="53">
        <v>3291</v>
      </c>
      <c r="B189" s="232" t="s">
        <v>421</v>
      </c>
      <c r="C189" s="50" t="s">
        <v>422</v>
      </c>
      <c r="D189" s="242">
        <v>9008.58</v>
      </c>
      <c r="E189" s="242">
        <v>11562.82</v>
      </c>
      <c r="F189" s="52">
        <f t="shared" si="31"/>
        <v>128.3534141895837</v>
      </c>
    </row>
    <row r="190" spans="1:6" ht="12.75" customHeight="1" x14ac:dyDescent="0.2">
      <c r="A190" s="53">
        <v>3292</v>
      </c>
      <c r="B190" s="85" t="s">
        <v>423</v>
      </c>
      <c r="C190" s="50" t="s">
        <v>424</v>
      </c>
      <c r="D190" s="242">
        <v>23714.959999999999</v>
      </c>
      <c r="E190" s="242">
        <v>19507.060000000001</v>
      </c>
      <c r="F190" s="52">
        <f t="shared" si="31"/>
        <v>82.256347891794888</v>
      </c>
    </row>
    <row r="191" spans="1:6" ht="12.75" customHeight="1" x14ac:dyDescent="0.2">
      <c r="A191" s="53">
        <v>3293</v>
      </c>
      <c r="B191" s="85" t="s">
        <v>425</v>
      </c>
      <c r="C191" s="50" t="s">
        <v>426</v>
      </c>
      <c r="D191" s="242">
        <v>2231.61</v>
      </c>
      <c r="E191" s="242">
        <v>5211.1400000000003</v>
      </c>
      <c r="F191" s="52">
        <f t="shared" si="31"/>
        <v>233.51481665703236</v>
      </c>
    </row>
    <row r="192" spans="1:6" ht="12.75" customHeight="1" x14ac:dyDescent="0.2">
      <c r="A192" s="53">
        <v>3294</v>
      </c>
      <c r="B192" s="85" t="s">
        <v>427</v>
      </c>
      <c r="C192" s="50" t="s">
        <v>428</v>
      </c>
      <c r="D192" s="242">
        <v>10274.34</v>
      </c>
      <c r="E192" s="242">
        <v>8966.16</v>
      </c>
      <c r="F192" s="52">
        <f t="shared" si="31"/>
        <v>87.26750331408148</v>
      </c>
    </row>
    <row r="193" spans="1:6" ht="12.75" customHeight="1" x14ac:dyDescent="0.2">
      <c r="A193" s="53">
        <v>3295</v>
      </c>
      <c r="B193" s="85" t="s">
        <v>429</v>
      </c>
      <c r="C193" s="50" t="s">
        <v>430</v>
      </c>
      <c r="D193" s="242">
        <v>6591.72</v>
      </c>
      <c r="E193" s="242">
        <v>6351.05</v>
      </c>
      <c r="F193" s="52">
        <f t="shared" si="31"/>
        <v>96.348904383074512</v>
      </c>
    </row>
    <row r="194" spans="1:6" ht="12.75" customHeight="1" x14ac:dyDescent="0.2">
      <c r="A194" s="53" t="s">
        <v>431</v>
      </c>
      <c r="B194" s="85" t="s">
        <v>432</v>
      </c>
      <c r="C194" s="50" t="s">
        <v>431</v>
      </c>
      <c r="D194" s="242">
        <v>743.25</v>
      </c>
      <c r="E194" s="242"/>
      <c r="F194" s="52">
        <f t="shared" si="31"/>
        <v>0</v>
      </c>
    </row>
    <row r="195" spans="1:6" ht="12.75" customHeight="1" x14ac:dyDescent="0.2">
      <c r="A195" s="53">
        <v>3299</v>
      </c>
      <c r="B195" s="85" t="s">
        <v>433</v>
      </c>
      <c r="C195" s="50" t="s">
        <v>434</v>
      </c>
      <c r="D195" s="242">
        <v>5617.74</v>
      </c>
      <c r="E195" s="242">
        <v>3967.92</v>
      </c>
      <c r="F195" s="52">
        <f t="shared" si="31"/>
        <v>70.631962319366863</v>
      </c>
    </row>
    <row r="196" spans="1:6" ht="12.75" customHeight="1" x14ac:dyDescent="0.2">
      <c r="A196" s="53">
        <v>34</v>
      </c>
      <c r="B196" s="232" t="s">
        <v>435</v>
      </c>
      <c r="C196" s="50" t="s">
        <v>436</v>
      </c>
      <c r="D196" s="51">
        <f t="shared" ref="D196:E196" si="44">D197+D202+D210</f>
        <v>4919.4800000000005</v>
      </c>
      <c r="E196" s="51">
        <f t="shared" si="44"/>
        <v>5098.95</v>
      </c>
      <c r="F196" s="52">
        <f t="shared" si="31"/>
        <v>103.64814980445087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4919.4800000000005</v>
      </c>
      <c r="E210" s="51">
        <f t="shared" si="47"/>
        <v>5098.95</v>
      </c>
      <c r="F210" s="52">
        <f t="shared" si="31"/>
        <v>103.64814980445087</v>
      </c>
    </row>
    <row r="211" spans="1:6" ht="12.75" customHeight="1" x14ac:dyDescent="0.2">
      <c r="A211" s="53">
        <v>3431</v>
      </c>
      <c r="B211" s="232" t="s">
        <v>465</v>
      </c>
      <c r="C211" s="50" t="s">
        <v>466</v>
      </c>
      <c r="D211" s="242">
        <v>4875.88</v>
      </c>
      <c r="E211" s="242">
        <v>4927.6099999999997</v>
      </c>
      <c r="F211" s="52">
        <f t="shared" si="31"/>
        <v>101.06093669245347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43.6</v>
      </c>
      <c r="E213" s="242">
        <v>110.17</v>
      </c>
      <c r="F213" s="52">
        <f t="shared" si="31"/>
        <v>252.68348623853208</v>
      </c>
    </row>
    <row r="214" spans="1:6" ht="12.75" customHeight="1" x14ac:dyDescent="0.2">
      <c r="A214" s="53">
        <v>3434</v>
      </c>
      <c r="B214" s="85" t="s">
        <v>471</v>
      </c>
      <c r="C214" s="50" t="s">
        <v>472</v>
      </c>
      <c r="D214" s="242">
        <v>0</v>
      </c>
      <c r="E214" s="242">
        <v>61.17</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4559004.2800000012</v>
      </c>
      <c r="E289" s="51">
        <f t="shared" si="79"/>
        <v>5337272.46</v>
      </c>
      <c r="F289" s="52">
        <f t="shared" si="76"/>
        <v>117.07101226937209</v>
      </c>
    </row>
    <row r="290" spans="1:6" ht="12.75" customHeight="1" x14ac:dyDescent="0.2">
      <c r="A290" s="53" t="s">
        <v>608</v>
      </c>
      <c r="B290" s="85" t="s">
        <v>619</v>
      </c>
      <c r="C290" s="50" t="s">
        <v>620</v>
      </c>
      <c r="D290" s="51">
        <f>IF(D6&gt;=D289,D6-D289,0)</f>
        <v>1648194.5899999989</v>
      </c>
      <c r="E290" s="51">
        <f>IF(E6&gt;=E289,E6-E289,0)</f>
        <v>535912.66000000015</v>
      </c>
      <c r="F290" s="52">
        <f t="shared" si="76"/>
        <v>32.515132815719319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4596862.3600000003</v>
      </c>
      <c r="E292" s="242">
        <v>5802913.5300000003</v>
      </c>
      <c r="F292" s="52">
        <f t="shared" si="76"/>
        <v>126.23639942963183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1192021.33</v>
      </c>
      <c r="E294" s="242">
        <v>1415124.79</v>
      </c>
      <c r="F294" s="52">
        <f t="shared" si="76"/>
        <v>118.71639830471825</v>
      </c>
    </row>
    <row r="295" spans="1:6" ht="24" x14ac:dyDescent="0.2">
      <c r="A295" s="53">
        <v>9661</v>
      </c>
      <c r="B295" s="85" t="s">
        <v>629</v>
      </c>
      <c r="C295" s="50" t="s">
        <v>630</v>
      </c>
      <c r="D295" s="242">
        <v>752803.42</v>
      </c>
      <c r="E295" s="242">
        <v>779377.33</v>
      </c>
      <c r="F295" s="52">
        <f t="shared" si="76"/>
        <v>103.52999326172029</v>
      </c>
    </row>
    <row r="296" spans="1:6" ht="12.75" customHeight="1" x14ac:dyDescent="0.2">
      <c r="A296" s="55" t="s">
        <v>631</v>
      </c>
      <c r="B296" s="233" t="s">
        <v>632</v>
      </c>
      <c r="C296" s="56" t="s">
        <v>631</v>
      </c>
      <c r="D296" s="243">
        <v>1980213.94</v>
      </c>
      <c r="E296" s="243">
        <v>2547225.09</v>
      </c>
      <c r="F296" s="57">
        <f t="shared" si="76"/>
        <v>128.63383286757389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442143.42</v>
      </c>
      <c r="E350" s="51">
        <f t="shared" si="95"/>
        <v>212356.16</v>
      </c>
      <c r="F350" s="52">
        <f t="shared" si="81"/>
        <v>48.028795724247125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399272.61</v>
      </c>
      <c r="E363" s="51">
        <f t="shared" si="99"/>
        <v>212356.16</v>
      </c>
      <c r="F363" s="52">
        <f t="shared" si="81"/>
        <v>53.185756969404942</v>
      </c>
    </row>
    <row r="364" spans="1:6" ht="12.75" customHeight="1" x14ac:dyDescent="0.2">
      <c r="A364" s="53">
        <v>421</v>
      </c>
      <c r="B364" s="85" t="s">
        <v>758</v>
      </c>
      <c r="C364" s="50" t="s">
        <v>759</v>
      </c>
      <c r="D364" s="51">
        <f t="shared" ref="D364:E364" si="100">SUM(D365:D368)</f>
        <v>0</v>
      </c>
      <c r="E364" s="51">
        <f t="shared" si="100"/>
        <v>102713.48</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102713.48</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399272.61</v>
      </c>
      <c r="E369" s="51">
        <f t="shared" si="101"/>
        <v>107710.68000000001</v>
      </c>
      <c r="F369" s="52">
        <f t="shared" si="81"/>
        <v>26.97672650272705</v>
      </c>
    </row>
    <row r="370" spans="1:6" ht="12.75" customHeight="1" x14ac:dyDescent="0.2">
      <c r="A370" s="53">
        <v>4221</v>
      </c>
      <c r="B370" s="85" t="s">
        <v>674</v>
      </c>
      <c r="C370" s="50" t="s">
        <v>766</v>
      </c>
      <c r="D370" s="242">
        <v>10525.98</v>
      </c>
      <c r="E370" s="242">
        <v>13523.79</v>
      </c>
      <c r="F370" s="52">
        <f t="shared" si="81"/>
        <v>128.48010351530215</v>
      </c>
    </row>
    <row r="371" spans="1:6" ht="12.75" customHeight="1" x14ac:dyDescent="0.2">
      <c r="A371" s="53">
        <v>4222</v>
      </c>
      <c r="B371" s="85" t="s">
        <v>767</v>
      </c>
      <c r="C371" s="50" t="s">
        <v>768</v>
      </c>
      <c r="D371" s="242">
        <v>385.27</v>
      </c>
      <c r="E371" s="242"/>
      <c r="F371" s="52">
        <f t="shared" si="81"/>
        <v>0</v>
      </c>
    </row>
    <row r="372" spans="1:6" ht="12.75" customHeight="1" x14ac:dyDescent="0.2">
      <c r="A372" s="53">
        <v>4223</v>
      </c>
      <c r="B372" s="85" t="s">
        <v>678</v>
      </c>
      <c r="C372" s="50" t="s">
        <v>769</v>
      </c>
      <c r="D372" s="242">
        <v>1595.99</v>
      </c>
      <c r="E372" s="242">
        <v>17587.5</v>
      </c>
      <c r="F372" s="52">
        <f t="shared" si="81"/>
        <v>1101.9805888508074</v>
      </c>
    </row>
    <row r="373" spans="1:6" ht="12.75" customHeight="1" x14ac:dyDescent="0.2">
      <c r="A373" s="53">
        <v>4224</v>
      </c>
      <c r="B373" s="85" t="s">
        <v>680</v>
      </c>
      <c r="C373" s="50" t="s">
        <v>770</v>
      </c>
      <c r="D373" s="242">
        <v>379819.17</v>
      </c>
      <c r="E373" s="242">
        <v>73831.649999999994</v>
      </c>
      <c r="F373" s="52">
        <f t="shared" si="81"/>
        <v>19.438631809974201</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6946.2</v>
      </c>
      <c r="E376" s="242">
        <v>2767.74</v>
      </c>
      <c r="F376" s="52">
        <f t="shared" si="81"/>
        <v>39.845383087155568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1932</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1932</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42870.81</v>
      </c>
      <c r="E402" s="51">
        <f t="shared" si="109"/>
        <v>0</v>
      </c>
      <c r="F402" s="52">
        <f t="shared" si="81"/>
        <v>0</v>
      </c>
    </row>
    <row r="403" spans="1:6" ht="12.75" customHeight="1" x14ac:dyDescent="0.2">
      <c r="A403" s="53">
        <v>451</v>
      </c>
      <c r="B403" s="85" t="s">
        <v>811</v>
      </c>
      <c r="C403" s="50" t="s">
        <v>812</v>
      </c>
      <c r="D403" s="242">
        <v>41758.31</v>
      </c>
      <c r="E403" s="242"/>
      <c r="F403" s="52">
        <f t="shared" si="81"/>
        <v>0</v>
      </c>
    </row>
    <row r="404" spans="1:6" ht="12.75" customHeight="1" x14ac:dyDescent="0.2">
      <c r="A404" s="53">
        <v>452</v>
      </c>
      <c r="B404" s="85" t="s">
        <v>813</v>
      </c>
      <c r="C404" s="50" t="s">
        <v>814</v>
      </c>
      <c r="D404" s="242">
        <v>1112.5</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442143.42</v>
      </c>
      <c r="E408" s="51">
        <f t="shared" si="111"/>
        <v>212356.16</v>
      </c>
      <c r="F408" s="52">
        <f t="shared" si="81"/>
        <v>48.028795724247125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6207198.8700000001</v>
      </c>
      <c r="E412" s="51">
        <f>E6+E298</f>
        <v>5873185.1200000001</v>
      </c>
      <c r="F412" s="52">
        <f t="shared" si="81"/>
        <v>94.618929456017256</v>
      </c>
    </row>
    <row r="413" spans="1:6" ht="12.75" customHeight="1" x14ac:dyDescent="0.2">
      <c r="A413" s="53" t="s">
        <v>608</v>
      </c>
      <c r="B413" s="85" t="s">
        <v>831</v>
      </c>
      <c r="C413" s="50" t="s">
        <v>832</v>
      </c>
      <c r="D413" s="51">
        <f t="shared" ref="D413:E413" si="112">D289+D350</f>
        <v>5001147.7000000011</v>
      </c>
      <c r="E413" s="51">
        <f t="shared" si="112"/>
        <v>5549628.6200000001</v>
      </c>
      <c r="F413" s="52">
        <f t="shared" si="81"/>
        <v>110.96710101163376</v>
      </c>
    </row>
    <row r="414" spans="1:6" ht="12.75" customHeight="1" x14ac:dyDescent="0.2">
      <c r="A414" s="53" t="s">
        <v>608</v>
      </c>
      <c r="B414" s="85" t="s">
        <v>833</v>
      </c>
      <c r="C414" s="50" t="s">
        <v>834</v>
      </c>
      <c r="D414" s="51">
        <f t="shared" ref="D414:E414" si="113">IF(D412&gt;=D413,D412-D413,0)</f>
        <v>1206051.169999999</v>
      </c>
      <c r="E414" s="51">
        <f t="shared" si="113"/>
        <v>323556.5</v>
      </c>
      <c r="F414" s="52">
        <f t="shared" si="81"/>
        <v>26.827758891855328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4596862.3600000003</v>
      </c>
      <c r="E416" s="51">
        <f t="shared" si="115"/>
        <v>5802913.5300000003</v>
      </c>
      <c r="F416" s="52">
        <f t="shared" si="81"/>
        <v>126.23639942963183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1192021.33</v>
      </c>
      <c r="E418" s="62">
        <f t="shared" si="117"/>
        <v>1415124.79</v>
      </c>
      <c r="F418" s="57">
        <f t="shared" si="81"/>
        <v>118.71639830471825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6207198.8700000001</v>
      </c>
      <c r="E639" s="51">
        <f t="shared" si="180"/>
        <v>5873185.1200000001</v>
      </c>
      <c r="F639" s="52">
        <f t="shared" si="119"/>
        <v>94.618929456017256</v>
      </c>
    </row>
    <row r="640" spans="1:6" ht="12.75" customHeight="1" x14ac:dyDescent="0.2">
      <c r="A640" s="53" t="s">
        <v>608</v>
      </c>
      <c r="B640" s="85" t="s">
        <v>1277</v>
      </c>
      <c r="C640" s="50" t="s">
        <v>1278</v>
      </c>
      <c r="D640" s="51">
        <f t="shared" ref="D640:E640" si="181">D413+D528</f>
        <v>5001147.7000000011</v>
      </c>
      <c r="E640" s="51">
        <f t="shared" si="181"/>
        <v>5549628.6200000001</v>
      </c>
      <c r="F640" s="52">
        <f t="shared" si="119"/>
        <v>110.96710101163376</v>
      </c>
    </row>
    <row r="641" spans="1:6" ht="12.75" customHeight="1" x14ac:dyDescent="0.2">
      <c r="A641" s="53" t="s">
        <v>608</v>
      </c>
      <c r="B641" s="85" t="s">
        <v>1279</v>
      </c>
      <c r="C641" s="50" t="s">
        <v>1280</v>
      </c>
      <c r="D641" s="51">
        <f t="shared" ref="D641:E641" si="182">IF(D639&gt;=D640,D639-D640,0)</f>
        <v>1206051.169999999</v>
      </c>
      <c r="E641" s="51">
        <f t="shared" si="182"/>
        <v>323556.5</v>
      </c>
      <c r="F641" s="52">
        <f t="shared" si="119"/>
        <v>26.827758891855328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4596862.3600000003</v>
      </c>
      <c r="E643" s="51">
        <f t="shared" si="184"/>
        <v>5802913.5300000003</v>
      </c>
      <c r="F643" s="52">
        <f t="shared" si="119"/>
        <v>126.23639942963183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5802913.5299999993</v>
      </c>
      <c r="E645" s="51">
        <f t="shared" si="186"/>
        <v>6126470.0300000003</v>
      </c>
      <c r="F645" s="52">
        <f t="shared" si="119"/>
        <v>105.57575945819757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69100.53</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5062562</v>
      </c>
      <c r="E649" s="242">
        <v>6336263.3600000003</v>
      </c>
      <c r="F649" s="52">
        <f t="shared" ref="F649:F724" si="188">IF(D649&lt;&gt;0,IF(E649/D649&gt;=100,"&gt;&gt;100",E649/D649*100),"-")</f>
        <v>125.15922491418377</v>
      </c>
    </row>
    <row r="650" spans="1:6" ht="12.75" customHeight="1" x14ac:dyDescent="0.2">
      <c r="A650" s="53" t="s">
        <v>1296</v>
      </c>
      <c r="B650" s="85" t="s">
        <v>1297</v>
      </c>
      <c r="C650" s="50" t="s">
        <v>1296</v>
      </c>
      <c r="D650" s="242">
        <v>6455479.8600000003</v>
      </c>
      <c r="E650" s="242">
        <v>6052766.7199999997</v>
      </c>
      <c r="F650" s="52">
        <f t="shared" si="188"/>
        <v>93.761685440375615</v>
      </c>
    </row>
    <row r="651" spans="1:6" ht="12.75" customHeight="1" x14ac:dyDescent="0.2">
      <c r="A651" s="53" t="s">
        <v>1298</v>
      </c>
      <c r="B651" s="85" t="s">
        <v>1299</v>
      </c>
      <c r="C651" s="50" t="s">
        <v>1298</v>
      </c>
      <c r="D651" s="242">
        <v>5181778.5</v>
      </c>
      <c r="E651" s="242">
        <v>5836619.1799999997</v>
      </c>
      <c r="F651" s="52">
        <f t="shared" si="188"/>
        <v>112.63737305637436</v>
      </c>
    </row>
    <row r="652" spans="1:6" ht="24" x14ac:dyDescent="0.2">
      <c r="A652" s="53">
        <v>11</v>
      </c>
      <c r="B652" s="85" t="s">
        <v>1300</v>
      </c>
      <c r="C652" s="50" t="s">
        <v>1301</v>
      </c>
      <c r="D652" s="51">
        <f t="shared" ref="D652:E652" si="189">+D649+D650-D651</f>
        <v>6336263.3599999994</v>
      </c>
      <c r="E652" s="51">
        <f t="shared" si="189"/>
        <v>6552410.9000000004</v>
      </c>
      <c r="F652" s="52">
        <f t="shared" si="188"/>
        <v>103.41127771557778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110</v>
      </c>
      <c r="E654" s="262">
        <v>108</v>
      </c>
      <c r="F654" s="52">
        <f t="shared" si="188"/>
        <v>98.181818181818187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109</v>
      </c>
      <c r="E656" s="262">
        <v>110</v>
      </c>
      <c r="F656" s="52">
        <f t="shared" si="188"/>
        <v>100.91743119266054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182963.65</v>
      </c>
      <c r="E669" s="242">
        <v>159710.54</v>
      </c>
      <c r="F669" s="52">
        <f t="shared" si="188"/>
        <v>87.290858047486481</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69574.14</v>
      </c>
      <c r="E675" s="242">
        <v>34002.730000000003</v>
      </c>
      <c r="F675" s="52">
        <f t="shared" si="188"/>
        <v>48.872655845979565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54941.19</v>
      </c>
      <c r="E694" s="242">
        <v>183464.4</v>
      </c>
      <c r="F694" s="52">
        <f t="shared" si="188"/>
        <v>333.92869721241931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192070.05</v>
      </c>
      <c r="E710" s="242">
        <v>258569.04</v>
      </c>
      <c r="F710" s="52">
        <f t="shared" si="188"/>
        <v>134.62225891022575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3166.27</v>
      </c>
      <c r="E712" s="242">
        <v>2107.06</v>
      </c>
      <c r="F712" s="52">
        <f t="shared" si="188"/>
        <v>66.547072738585143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7843.65</v>
      </c>
      <c r="E716" s="242">
        <v>2322.96</v>
      </c>
      <c r="F716" s="52">
        <f t="shared" si="188"/>
        <v>29.615803866822212</v>
      </c>
    </row>
    <row r="717" spans="1:6" ht="12.75" customHeight="1" x14ac:dyDescent="0.2">
      <c r="A717" s="53">
        <v>31215</v>
      </c>
      <c r="B717" s="85" t="s">
        <v>1413</v>
      </c>
      <c r="C717" s="50" t="s">
        <v>1414</v>
      </c>
      <c r="D717" s="242">
        <v>6170.04</v>
      </c>
      <c r="E717" s="242">
        <v>3531.52</v>
      </c>
      <c r="F717" s="52">
        <f t="shared" si="188"/>
        <v>57.236581934638998</v>
      </c>
    </row>
    <row r="718" spans="1:6" ht="12.75" customHeight="1" x14ac:dyDescent="0.2">
      <c r="A718" s="53">
        <v>32121</v>
      </c>
      <c r="B718" s="85" t="s">
        <v>1415</v>
      </c>
      <c r="C718" s="50" t="s">
        <v>1416</v>
      </c>
      <c r="D718" s="242">
        <v>110947</v>
      </c>
      <c r="E718" s="242">
        <v>105426.02</v>
      </c>
      <c r="F718" s="52">
        <f t="shared" si="188"/>
        <v>95.023768105491811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12122.61</v>
      </c>
      <c r="E720" s="242">
        <v>6333.01</v>
      </c>
      <c r="F720" s="52">
        <f t="shared" si="188"/>
        <v>52.24130777118129</v>
      </c>
    </row>
    <row r="721" spans="1:6" ht="12.75" customHeight="1" x14ac:dyDescent="0.2">
      <c r="A721" s="53" t="s">
        <v>1421</v>
      </c>
      <c r="B721" s="85" t="s">
        <v>1422</v>
      </c>
      <c r="C721" s="50" t="s">
        <v>1421</v>
      </c>
      <c r="D721" s="242">
        <v>7340.79</v>
      </c>
      <c r="E721" s="242">
        <v>2192.6799999999998</v>
      </c>
      <c r="F721" s="52">
        <f t="shared" si="188"/>
        <v>29.86980965263956</v>
      </c>
    </row>
    <row r="722" spans="1:6" ht="12.75" customHeight="1" x14ac:dyDescent="0.2">
      <c r="A722" s="53" t="s">
        <v>1423</v>
      </c>
      <c r="B722" s="85" t="s">
        <v>1424</v>
      </c>
      <c r="C722" s="50" t="s">
        <v>1423</v>
      </c>
      <c r="D722" s="242">
        <v>57994.28</v>
      </c>
      <c r="E722" s="242">
        <v>56747.07</v>
      </c>
      <c r="F722" s="52">
        <f t="shared" si="188"/>
        <v>97.849425839927662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9008.58</v>
      </c>
      <c r="E725" s="242">
        <v>11562.82</v>
      </c>
      <c r="F725" s="52">
        <f t="shared" ref="F725:F979" si="190">IF(D725&lt;&gt;0,IF(E725/D725&gt;=100,"&gt;&gt;100",E725/D725*100),"-")</f>
        <v>128.3534141895837</v>
      </c>
    </row>
    <row r="726" spans="1:6" ht="12.75" customHeight="1" x14ac:dyDescent="0.2">
      <c r="A726" s="53" t="s">
        <v>1431</v>
      </c>
      <c r="B726" s="85" t="s">
        <v>1432</v>
      </c>
      <c r="C726" s="50" t="s">
        <v>1431</v>
      </c>
      <c r="D726" s="242">
        <v>10609.18</v>
      </c>
      <c r="E726" s="242">
        <v>7950.29</v>
      </c>
      <c r="F726" s="52">
        <f t="shared" si="190"/>
        <v>74.937836854497704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8"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9651335.5700000003</v>
      </c>
      <c r="E6" s="229">
        <f t="shared" si="0"/>
        <v>10005898.66</v>
      </c>
      <c r="F6" s="230">
        <f t="shared" ref="F6:F260" si="1">IF(D6&gt;0,IF(E6/D6&gt;=100,"&gt;&gt;100",E6/D6*100),"-")</f>
        <v>103.67372046519773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2075659.5899999996</v>
      </c>
      <c r="E7" s="104">
        <f t="shared" si="2"/>
        <v>1912343.3499999999</v>
      </c>
      <c r="F7" s="93">
        <f t="shared" si="1"/>
        <v>92.131838920658481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156588.74</v>
      </c>
      <c r="E8" s="104">
        <f>E9+E10-E11</f>
        <v>99365.1</v>
      </c>
      <c r="F8" s="93">
        <f t="shared" si="1"/>
        <v>63.456095246695263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152801.85</v>
      </c>
      <c r="E9" s="247">
        <v>97471.66</v>
      </c>
      <c r="F9" s="93">
        <f t="shared" si="1"/>
        <v>63.789581081642666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59489.59</v>
      </c>
      <c r="E10" s="247">
        <v>59489.59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55702.7</v>
      </c>
      <c r="E11" s="247">
        <v>57596.15</v>
      </c>
      <c r="F11" s="93">
        <f t="shared" si="1"/>
        <v>103.39920686070873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1840508.6999999997</v>
      </c>
      <c r="E12" s="104">
        <f t="shared" si="3"/>
        <v>1682456.9499999997</v>
      </c>
      <c r="F12" s="93">
        <f t="shared" si="1"/>
        <v>91.412605112923401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1008311.07</v>
      </c>
      <c r="E13" s="104">
        <f t="shared" si="4"/>
        <v>988744</v>
      </c>
      <c r="F13" s="93">
        <f t="shared" si="1"/>
        <v>98.059421285536416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1352183.92</v>
      </c>
      <c r="E15" s="247">
        <v>1402938.25</v>
      </c>
      <c r="F15" s="93">
        <f t="shared" si="1"/>
        <v>103.75350788079186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343872.85</v>
      </c>
      <c r="E18" s="247">
        <v>414194.25</v>
      </c>
      <c r="F18" s="93">
        <f t="shared" si="1"/>
        <v>120.44982614940378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775039.49999999977</v>
      </c>
      <c r="E19" s="104">
        <f t="shared" si="5"/>
        <v>664089.30999999959</v>
      </c>
      <c r="F19" s="93">
        <f t="shared" si="1"/>
        <v>85.684576076445111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265346.64</v>
      </c>
      <c r="E20" s="247">
        <v>269355.12</v>
      </c>
      <c r="F20" s="93">
        <f t="shared" si="1"/>
        <v>101.51065790770895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24178.74</v>
      </c>
      <c r="E21" s="247">
        <v>23420.62</v>
      </c>
      <c r="F21" s="93">
        <f t="shared" si="1"/>
        <v>96.864518167613355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33340.269999999997</v>
      </c>
      <c r="E22" s="247">
        <v>50013.17</v>
      </c>
      <c r="F22" s="93">
        <f t="shared" si="1"/>
        <v>150.00829327416966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2112477.7400000002</v>
      </c>
      <c r="E23" s="247">
        <v>2163383.69</v>
      </c>
      <c r="F23" s="93">
        <f t="shared" si="1"/>
        <v>102.40977450489015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39630.51</v>
      </c>
      <c r="E24" s="247">
        <v>39630.51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61614.9</v>
      </c>
      <c r="E26" s="247">
        <v>62746.8</v>
      </c>
      <c r="F26" s="93">
        <f t="shared" si="1"/>
        <v>101.83705564725416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1761549.3</v>
      </c>
      <c r="E28" s="247">
        <v>1944460.6</v>
      </c>
      <c r="F28" s="93">
        <f t="shared" si="1"/>
        <v>110.38354702874341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57158.130000000005</v>
      </c>
      <c r="E29" s="104">
        <f t="shared" si="6"/>
        <v>28134.390000000014</v>
      </c>
      <c r="F29" s="93">
        <f t="shared" si="1"/>
        <v>49.222026682818374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342019.68</v>
      </c>
      <c r="E30" s="247">
        <v>342019.68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284861.55</v>
      </c>
      <c r="E34" s="247">
        <v>313885.28999999998</v>
      </c>
      <c r="F34" s="93">
        <f t="shared" si="1"/>
        <v>110.18871799300396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1489.25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4929.93</v>
      </c>
      <c r="E47" s="247">
        <v>6861.93</v>
      </c>
      <c r="F47" s="93">
        <f t="shared" si="1"/>
        <v>139.18919741253933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4929.93</v>
      </c>
      <c r="E50" s="247">
        <v>5372.68</v>
      </c>
      <c r="F50" s="93">
        <f t="shared" si="1"/>
        <v>108.98085774037361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74358.100000000006</v>
      </c>
      <c r="E54" s="247">
        <v>75978.17</v>
      </c>
      <c r="F54" s="93">
        <f t="shared" si="1"/>
        <v>102.1787404465687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74358.100000000006</v>
      </c>
      <c r="E55" s="247">
        <v>75978.17</v>
      </c>
      <c r="F55" s="93">
        <f t="shared" si="1"/>
        <v>102.1787404465687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78562.149999999994</v>
      </c>
      <c r="E56" s="104">
        <f t="shared" si="11"/>
        <v>130521.3</v>
      </c>
      <c r="F56" s="93">
        <f t="shared" si="1"/>
        <v>166.1376375264679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78562.149999999994</v>
      </c>
      <c r="E57" s="247">
        <v>130521.3</v>
      </c>
      <c r="F57" s="93">
        <f t="shared" si="1"/>
        <v>166.1376375264679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7575675.9800000004</v>
      </c>
      <c r="E68" s="104">
        <f t="shared" si="13"/>
        <v>8093555.3099999996</v>
      </c>
      <c r="F68" s="93">
        <f t="shared" si="1"/>
        <v>106.83608078496513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6336263.3600000003</v>
      </c>
      <c r="E69" s="104">
        <f t="shared" si="14"/>
        <v>6552410.8999999994</v>
      </c>
      <c r="F69" s="93">
        <f t="shared" si="1"/>
        <v>103.41127771557777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6336201.6699999999</v>
      </c>
      <c r="E70" s="104">
        <f t="shared" si="15"/>
        <v>6552332.1799999997</v>
      </c>
      <c r="F70" s="93">
        <f t="shared" si="1"/>
        <v>103.4110421551655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6336201.6699999999</v>
      </c>
      <c r="E72" s="247">
        <v>6552332.1799999997</v>
      </c>
      <c r="F72" s="93">
        <f t="shared" si="1"/>
        <v>103.4110421551655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61.69</v>
      </c>
      <c r="E76" s="247">
        <v>78.72</v>
      </c>
      <c r="F76" s="93">
        <f t="shared" si="1"/>
        <v>127.60577078943103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1447.91</v>
      </c>
      <c r="E78" s="104">
        <f>E79+SUM(E82:E84)-E85+E86</f>
        <v>28306.080000000002</v>
      </c>
      <c r="F78" s="93">
        <f t="shared" si="1"/>
        <v>1954.9612890303954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300</v>
      </c>
      <c r="E82" s="247">
        <v>15243.6</v>
      </c>
      <c r="F82" s="93">
        <f t="shared" si="1"/>
        <v>5081.2000000000007</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240.21</v>
      </c>
      <c r="E84" s="247">
        <v>240.21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907.7</v>
      </c>
      <c r="E86" s="247">
        <v>12822.27</v>
      </c>
      <c r="F86" s="93">
        <f t="shared" si="1"/>
        <v>1412.6109948220778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1237964.71</v>
      </c>
      <c r="E146" s="104">
        <f t="shared" si="26"/>
        <v>1443737.8</v>
      </c>
      <c r="F146" s="93">
        <f t="shared" si="1"/>
        <v>116.62188658027254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60944.99</v>
      </c>
      <c r="E159" s="247">
        <v>79273.16</v>
      </c>
      <c r="F159" s="93">
        <f t="shared" si="1"/>
        <v>130.07330052888679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799549.86</v>
      </c>
      <c r="E160" s="247">
        <v>807990.34</v>
      </c>
      <c r="F160" s="93">
        <f t="shared" si="1"/>
        <v>101.05565399010888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378272.92</v>
      </c>
      <c r="E161" s="247">
        <v>556474.30000000005</v>
      </c>
      <c r="F161" s="93">
        <f t="shared" si="1"/>
        <v>147.10920887490443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803.06</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69100.53</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69100.53</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9651335.5699999984</v>
      </c>
      <c r="E175" s="104">
        <f t="shared" si="30"/>
        <v>10005898.660000002</v>
      </c>
      <c r="F175" s="93">
        <f t="shared" si="1"/>
        <v>103.67372046519779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578508.53</v>
      </c>
      <c r="E176" s="104">
        <f t="shared" si="31"/>
        <v>551960.49</v>
      </c>
      <c r="F176" s="93">
        <f t="shared" si="1"/>
        <v>95.410950984594805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491051.94</v>
      </c>
      <c r="E177" s="104">
        <f t="shared" si="32"/>
        <v>548744.99</v>
      </c>
      <c r="F177" s="93">
        <f t="shared" si="1"/>
        <v>111.74886917257673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230822.85</v>
      </c>
      <c r="E178" s="247">
        <v>288751</v>
      </c>
      <c r="F178" s="93">
        <f t="shared" si="1"/>
        <v>125.09636719241617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235858.66</v>
      </c>
      <c r="E179" s="247">
        <v>207644.79</v>
      </c>
      <c r="F179" s="93">
        <f t="shared" si="1"/>
        <v>88.037806201391959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24370.43</v>
      </c>
      <c r="E188" s="247">
        <v>52349.2</v>
      </c>
      <c r="F188" s="93">
        <f t="shared" si="1"/>
        <v>214.80622213067227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1691.75</v>
      </c>
      <c r="E189" s="247">
        <v>3215.5</v>
      </c>
      <c r="F189" s="93">
        <f t="shared" si="1"/>
        <v>190.06945470666469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85764.84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85764.84</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9072827.0399999991</v>
      </c>
      <c r="E237" s="104">
        <f t="shared" si="41"/>
        <v>9453938.1700000018</v>
      </c>
      <c r="F237" s="93">
        <f t="shared" si="1"/>
        <v>104.20057748615477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2077892.18</v>
      </c>
      <c r="E238" s="104">
        <f t="shared" si="42"/>
        <v>1912343.35</v>
      </c>
      <c r="F238" s="93">
        <f t="shared" si="1"/>
        <v>92.032847921878229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2077892.18</v>
      </c>
      <c r="E239" s="104">
        <f t="shared" si="43"/>
        <v>1912343.35</v>
      </c>
      <c r="F239" s="93">
        <f t="shared" si="1"/>
        <v>92.032847921878229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2077892.18</v>
      </c>
      <c r="E241" s="247">
        <v>1912343.35</v>
      </c>
      <c r="F241" s="93">
        <f t="shared" si="1"/>
        <v>92.032847921878229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5802913.5300000003</v>
      </c>
      <c r="E245" s="104">
        <f t="shared" si="45"/>
        <v>6126470.0300000003</v>
      </c>
      <c r="F245" s="93">
        <f t="shared" si="1"/>
        <v>105.57575945819755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6245056.9500000002</v>
      </c>
      <c r="E246" s="104">
        <f t="shared" si="46"/>
        <v>6288071.8600000003</v>
      </c>
      <c r="F246" s="93">
        <f t="shared" si="1"/>
        <v>100.68878331045484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6245056.9500000002</v>
      </c>
      <c r="E247" s="247">
        <v>6288071.8600000003</v>
      </c>
      <c r="F247" s="93">
        <f t="shared" si="1"/>
        <v>100.68878331045484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442143.42</v>
      </c>
      <c r="E250" s="104">
        <f t="shared" si="47"/>
        <v>161601.82999999999</v>
      </c>
      <c r="F250" s="93">
        <f t="shared" si="1"/>
        <v>36.549640385918217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442143.42</v>
      </c>
      <c r="E252" s="247">
        <v>161601.82999999999</v>
      </c>
      <c r="F252" s="93">
        <f t="shared" si="1"/>
        <v>36.549640385918217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1192021.33</v>
      </c>
      <c r="E255" s="247">
        <v>1415124.79</v>
      </c>
      <c r="F255" s="93">
        <f t="shared" si="1"/>
        <v>118.71639830471825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328340.87</v>
      </c>
      <c r="E259" s="104">
        <f t="shared" si="49"/>
        <v>1900400.39</v>
      </c>
      <c r="F259" s="93">
        <f t="shared" si="1"/>
        <v>578.78886353684811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328340.87</v>
      </c>
      <c r="E260" s="248">
        <v>1900400.39</v>
      </c>
      <c r="F260" s="97">
        <f t="shared" si="1"/>
        <v>578.78886353684811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503809.6</v>
      </c>
      <c r="E264" s="247">
        <v>720151.71</v>
      </c>
      <c r="F264" s="93">
        <f t="shared" si="50"/>
        <v>142.9412440731578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734958.17</v>
      </c>
      <c r="E265" s="247">
        <v>723586.09</v>
      </c>
      <c r="F265" s="93">
        <f t="shared" si="50"/>
        <v>98.4526901714692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899.7</v>
      </c>
      <c r="E268" s="247">
        <v>898.8</v>
      </c>
      <c r="F268" s="93">
        <f t="shared" si="50"/>
        <v>99.899966655551836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v>
      </c>
      <c r="E271" s="247">
        <v>11923.47</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15026.49</v>
      </c>
      <c r="E287" s="247">
        <v>11181.08</v>
      </c>
      <c r="F287" s="93">
        <f t="shared" si="50"/>
        <v>74.409126815377377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476025.45</v>
      </c>
      <c r="E288" s="247">
        <v>537563.91</v>
      </c>
      <c r="F288" s="93">
        <f t="shared" si="50"/>
        <v>112.92755670941543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1691.75</v>
      </c>
      <c r="E290" s="247">
        <v>3215.5</v>
      </c>
      <c r="F290" s="93">
        <f t="shared" si="50"/>
        <v>190.06945470666469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8280.32</v>
      </c>
      <c r="E297" s="247">
        <v>8543.99</v>
      </c>
      <c r="F297" s="93">
        <f t="shared" si="50"/>
        <v>103.18429722522802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4104.8100000000004</v>
      </c>
      <c r="E298" s="247">
        <v>19367.86</v>
      </c>
      <c r="F298" s="93">
        <f t="shared" si="50"/>
        <v>471.83328826425583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5001147.7</v>
      </c>
      <c r="E89" s="81">
        <f t="shared" si="17"/>
        <v>5549628.6200000001</v>
      </c>
      <c r="F89" s="63">
        <f t="shared" si="1"/>
        <v>110.96710101163379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5001147.7</v>
      </c>
      <c r="E104" s="249">
        <v>5549628.6200000001</v>
      </c>
      <c r="F104" s="63">
        <f t="shared" si="1"/>
        <v>110.96710101163379</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5001147.7</v>
      </c>
      <c r="E141" s="106">
        <f t="shared" si="28"/>
        <v>5549628.6200000001</v>
      </c>
      <c r="F141" s="82">
        <f t="shared" si="1"/>
        <v>110.96710101163379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542.07000000000005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542.07000000000005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542.07000000000005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542.07000000000005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492743.69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6014465.9199999999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5858799.46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3447022.62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1924259.59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4815.22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482702.03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155666.46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5955249.1199999992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5801106.4099999992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3389094.47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1952473.46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4815.22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454723.26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154142.71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551960.49000000115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11181.08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11181.08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11181.08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10970.9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158.93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51.25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540779.41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537563.91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3215.5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32344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ZZJZZV Varaždin</cp:lastModifiedBy>
  <cp:lastPrinted>2024-09-24T08:26:57Z</cp:lastPrinted>
  <dcterms:created xsi:type="dcterms:W3CDTF">2022-04-01T05:14:30Z</dcterms:created>
  <dcterms:modified xsi:type="dcterms:W3CDTF">2025-01-22T12:37:38Z</dcterms:modified>
</cp:coreProperties>
</file>